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5075" windowHeight="9060"/>
  </bookViews>
  <sheets>
    <sheet name="Solution Ex.1" sheetId="1" r:id="rId1"/>
    <sheet name="Solution Ex.2" sheetId="2" r:id="rId2"/>
  </sheets>
  <calcPr calcId="145621" iterateDelta="1E-4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3" i="1"/>
  <c r="H368" i="2" l="1"/>
  <c r="F367" i="2"/>
  <c r="F368" i="2"/>
  <c r="H104" i="2" l="1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103" i="2"/>
  <c r="F7" i="1"/>
  <c r="F8" i="1" l="1"/>
  <c r="F5" i="1"/>
  <c r="F4" i="1"/>
  <c r="F17" i="1" l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5" i="1"/>
  <c r="F13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4" i="1"/>
  <c r="F9" i="1"/>
  <c r="F10" i="1"/>
  <c r="G15" i="1" l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4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3" i="1"/>
</calcChain>
</file>

<file path=xl/sharedStrings.xml><?xml version="1.0" encoding="utf-8"?>
<sst xmlns="http://schemas.openxmlformats.org/spreadsheetml/2006/main" count="19" uniqueCount="17">
  <si>
    <t>Date</t>
  </si>
  <si>
    <t>Demand [units]</t>
  </si>
  <si>
    <t>LT</t>
  </si>
  <si>
    <t>S*</t>
  </si>
  <si>
    <t>Z(S*)</t>
  </si>
  <si>
    <t>E[S-Y]+</t>
  </si>
  <si>
    <t>mean</t>
  </si>
  <si>
    <t>stdev</t>
  </si>
  <si>
    <t>CR</t>
  </si>
  <si>
    <t>f(z)</t>
  </si>
  <si>
    <t>z=F^-1(CR)</t>
  </si>
  <si>
    <t>L(z)</t>
  </si>
  <si>
    <t>Forecast [units]</t>
  </si>
  <si>
    <t>Forecast Error</t>
  </si>
  <si>
    <t>(Forecast Error)^2</t>
  </si>
  <si>
    <t>Day</t>
  </si>
  <si>
    <t>&lt;-- Variance of FC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</si>
</sst>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>
        <fgColor auto="1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/>
    <xf numFmtId="0" fontId="0" fillId="0" borderId="6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2" xfId="0" applyNumberFormat="1" applyBorder="1"/>
    <xf numFmtId="0" fontId="0" fillId="3" borderId="5" xfId="0" applyFill="1" applyBorder="1" applyAlignment="1">
      <alignment horizontal="left"/>
    </xf>
    <xf numFmtId="165" fontId="0" fillId="0" borderId="6" xfId="0" applyNumberFormat="1" applyBorder="1"/>
    <xf numFmtId="0" fontId="0" fillId="3" borderId="7" xfId="0" applyFill="1" applyBorder="1" applyAlignment="1">
      <alignment horizontal="left"/>
    </xf>
    <xf numFmtId="165" fontId="0" fillId="0" borderId="8" xfId="0" applyNumberFormat="1" applyBorder="1"/>
    <xf numFmtId="0" fontId="2" fillId="4" borderId="1" xfId="0" applyFont="1" applyFill="1" applyBorder="1"/>
    <xf numFmtId="0" fontId="2" fillId="4" borderId="3" xfId="0" applyFont="1" applyFill="1" applyBorder="1"/>
    <xf numFmtId="165" fontId="0" fillId="0" borderId="4" xfId="0" applyNumberFormat="1" applyBorder="1"/>
    <xf numFmtId="0" fontId="2" fillId="4" borderId="5" xfId="0" applyFont="1" applyFill="1" applyBorder="1"/>
    <xf numFmtId="0" fontId="0" fillId="0" borderId="3" xfId="0" applyBorder="1"/>
    <xf numFmtId="1" fontId="0" fillId="0" borderId="0" xfId="0" applyNumberFormat="1" applyBorder="1"/>
    <xf numFmtId="166" fontId="0" fillId="0" borderId="0" xfId="0" applyNumberFormat="1" applyBorder="1"/>
    <xf numFmtId="166" fontId="0" fillId="0" borderId="4" xfId="0" applyNumberFormat="1" applyBorder="1"/>
    <xf numFmtId="0" fontId="0" fillId="0" borderId="5" xfId="0" applyBorder="1"/>
    <xf numFmtId="1" fontId="0" fillId="0" borderId="12" xfId="0" applyNumberFormat="1" applyBorder="1"/>
    <xf numFmtId="166" fontId="0" fillId="0" borderId="12" xfId="0" applyNumberFormat="1" applyBorder="1"/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0" fillId="0" borderId="15" xfId="0" applyNumberFormat="1" applyBorder="1"/>
    <xf numFmtId="0" fontId="0" fillId="0" borderId="16" xfId="0" applyBorder="1"/>
    <xf numFmtId="0" fontId="0" fillId="0" borderId="0" xfId="0" applyBorder="1"/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7" borderId="3" xfId="0" applyFill="1" applyBorder="1"/>
    <xf numFmtId="0" fontId="0" fillId="7" borderId="0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12" xfId="0" applyFill="1" applyBorder="1"/>
    <xf numFmtId="0" fontId="0" fillId="7" borderId="6" xfId="0" applyFill="1" applyBorder="1"/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3" xfId="0" applyNumberFormat="1" applyBorder="1"/>
    <xf numFmtId="0" fontId="4" fillId="0" borderId="7" xfId="0" applyFont="1" applyBorder="1"/>
    <xf numFmtId="0" fontId="4" fillId="0" borderId="8" xfId="0" applyFont="1" applyBorder="1"/>
    <xf numFmtId="0" fontId="1" fillId="0" borderId="3" xfId="0" applyFont="1" applyBorder="1"/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S* (LT)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'Solution Ex.1'!$F$12</c:f>
              <c:strCache>
                <c:ptCount val="1"/>
                <c:pt idx="0">
                  <c:v>S*</c:v>
                </c:pt>
              </c:strCache>
            </c:strRef>
          </c:tx>
          <c:marker>
            <c:symbol val="none"/>
          </c:marker>
          <c:xVal>
            <c:numRef>
              <c:f>'Solution Ex.1'!$E$13:$E$112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'Solution Ex.1'!$F$13:$F$112</c:f>
              <c:numCache>
                <c:formatCode>0</c:formatCode>
                <c:ptCount val="100"/>
                <c:pt idx="0">
                  <c:v>52.292621135604172</c:v>
                </c:pt>
                <c:pt idx="1">
                  <c:v>74.985945316908939</c:v>
                </c:pt>
                <c:pt idx="2">
                  <c:v>97.236741246916608</c:v>
                </c:pt>
                <c:pt idx="3">
                  <c:v>119.20473723764133</c:v>
                </c:pt>
                <c:pt idx="4">
                  <c:v>140.97185169190072</c:v>
                </c:pt>
                <c:pt idx="5">
                  <c:v>162.58674789849627</c:v>
                </c:pt>
                <c:pt idx="6">
                  <c:v>184.08113268216724</c:v>
                </c:pt>
                <c:pt idx="7">
                  <c:v>205.47702967859411</c:v>
                </c:pt>
                <c:pt idx="8">
                  <c:v>226.79047416286153</c:v>
                </c:pt>
                <c:pt idx="9">
                  <c:v>248.03357147240428</c:v>
                </c:pt>
                <c:pt idx="10">
                  <c:v>269.21572625025624</c:v>
                </c:pt>
                <c:pt idx="11">
                  <c:v>290.3444175153183</c:v>
                </c:pt>
                <c:pt idx="12">
                  <c:v>311.425709227364</c:v>
                </c:pt>
                <c:pt idx="13">
                  <c:v>332.46459895870294</c:v>
                </c:pt>
                <c:pt idx="14">
                  <c:v>353.46526331575103</c:v>
                </c:pt>
                <c:pt idx="15">
                  <c:v>374.43123518906583</c:v>
                </c:pt>
                <c:pt idx="16">
                  <c:v>395.36553463968926</c:v>
                </c:pt>
                <c:pt idx="17">
                  <c:v>416.27076743523912</c:v>
                </c:pt>
                <c:pt idx="18">
                  <c:v>437.14920050267989</c:v>
                </c:pt>
                <c:pt idx="19">
                  <c:v>458.00282058188265</c:v>
                </c:pt>
                <c:pt idx="20">
                  <c:v>478.83338043710029</c:v>
                </c:pt>
                <c:pt idx="21">
                  <c:v>499.64243570775108</c:v>
                </c:pt>
                <c:pt idx="22">
                  <c:v>520.43137461667823</c:v>
                </c:pt>
                <c:pt idx="23">
                  <c:v>541.20144215838741</c:v>
                </c:pt>
                <c:pt idx="24">
                  <c:v>561.95375997137648</c:v>
                </c:pt>
                <c:pt idx="25">
                  <c:v>582.68934280004191</c:v>
                </c:pt>
                <c:pt idx="26">
                  <c:v>603.40911223534874</c:v>
                </c:pt>
                <c:pt idx="27">
                  <c:v>624.11390826466311</c:v>
                </c:pt>
                <c:pt idx="28">
                  <c:v>644.80449904313389</c:v>
                </c:pt>
                <c:pt idx="29">
                  <c:v>665.48158921029574</c:v>
                </c:pt>
                <c:pt idx="30">
                  <c:v>686.14582700817016</c:v>
                </c:pt>
                <c:pt idx="31">
                  <c:v>706.79781040543378</c:v>
                </c:pt>
                <c:pt idx="32">
                  <c:v>727.43809239219843</c:v>
                </c:pt>
                <c:pt idx="33">
                  <c:v>748.06718557868805</c:v>
                </c:pt>
                <c:pt idx="34">
                  <c:v>768.68556620650327</c:v>
                </c:pt>
                <c:pt idx="35">
                  <c:v>789.29367766165649</c:v>
                </c:pt>
                <c:pt idx="36">
                  <c:v>809.89193356299029</c:v>
                </c:pt>
                <c:pt idx="37">
                  <c:v>830.48072048706945</c:v>
                </c:pt>
                <c:pt idx="38">
                  <c:v>851.06040038051765</c:v>
                </c:pt>
                <c:pt idx="39">
                  <c:v>871.63131270252961</c:v>
                </c:pt>
                <c:pt idx="40">
                  <c:v>892.19377633355566</c:v>
                </c:pt>
                <c:pt idx="41">
                  <c:v>912.74809128061042</c:v>
                </c:pt>
                <c:pt idx="42">
                  <c:v>933.29454020508251</c:v>
                </c:pt>
                <c:pt idx="43">
                  <c:v>953.83338979511575</c:v>
                </c:pt>
                <c:pt idx="44">
                  <c:v>974.36489200146184</c:v>
                </c:pt>
                <c:pt idx="45">
                  <c:v>994.88928515304815</c:v>
                </c:pt>
                <c:pt idx="46">
                  <c:v>1015.4067949662659</c:v>
                </c:pt>
                <c:pt idx="47">
                  <c:v>1035.9176354600986</c:v>
                </c:pt>
                <c:pt idx="48">
                  <c:v>1056.42200978761</c:v>
                </c:pt>
                <c:pt idx="49">
                  <c:v>1076.9201109929493</c:v>
                </c:pt>
                <c:pt idx="50">
                  <c:v>1097.4121227018695</c:v>
                </c:pt>
                <c:pt idx="51">
                  <c:v>1117.8982197527587</c:v>
                </c:pt>
                <c:pt idx="52">
                  <c:v>1138.3785687743325</c:v>
                </c:pt>
                <c:pt idx="53">
                  <c:v>1158.8533287153948</c:v>
                </c:pt>
                <c:pt idx="54">
                  <c:v>1179.3226513314403</c:v>
                </c:pt>
                <c:pt idx="55">
                  <c:v>1199.7866816323219</c:v>
                </c:pt>
                <c:pt idx="56">
                  <c:v>1220.2455582947191</c:v>
                </c:pt>
                <c:pt idx="57">
                  <c:v>1240.6994140427375</c:v>
                </c:pt>
                <c:pt idx="58">
                  <c:v>1261.1483759995976</c:v>
                </c:pt>
                <c:pt idx="59">
                  <c:v>1281.5925660130467</c:v>
                </c:pt>
                <c:pt idx="60">
                  <c:v>1302.0321009568629</c:v>
                </c:pt>
                <c:pt idx="61">
                  <c:v>1322.4670930105574</c:v>
                </c:pt>
                <c:pt idx="62">
                  <c:v>1342.8976499191733</c:v>
                </c:pt>
                <c:pt idx="63">
                  <c:v>1363.3238752348866</c:v>
                </c:pt>
                <c:pt idx="64">
                  <c:v>1383.745868541941</c:v>
                </c:pt>
                <c:pt idx="65">
                  <c:v>1404.1637256663028</c:v>
                </c:pt>
                <c:pt idx="66">
                  <c:v>1424.5775388712825</c:v>
                </c:pt>
                <c:pt idx="67">
                  <c:v>1444.9873970402593</c:v>
                </c:pt>
                <c:pt idx="68">
                  <c:v>1465.3933858475282</c:v>
                </c:pt>
                <c:pt idx="69">
                  <c:v>1485.7955879182009</c:v>
                </c:pt>
                <c:pt idx="70">
                  <c:v>1506.1940829780087</c:v>
                </c:pt>
                <c:pt idx="71">
                  <c:v>1526.5889479937709</c:v>
                </c:pt>
                <c:pt idx="72">
                  <c:v>1546.9802573052364</c:v>
                </c:pt>
                <c:pt idx="73">
                  <c:v>1567.3680827489281</c:v>
                </c:pt>
                <c:pt idx="74">
                  <c:v>1587.7524937745879</c:v>
                </c:pt>
                <c:pt idx="75">
                  <c:v>1608.1335575547412</c:v>
                </c:pt>
                <c:pt idx="76">
                  <c:v>1628.5113390878842</c:v>
                </c:pt>
                <c:pt idx="77">
                  <c:v>1648.8859012957323</c:v>
                </c:pt>
                <c:pt idx="78">
                  <c:v>1669.2573051149488</c:v>
                </c:pt>
                <c:pt idx="79">
                  <c:v>1689.6256095837275</c:v>
                </c:pt>
                <c:pt idx="80">
                  <c:v>1709.9908719235796</c:v>
                </c:pt>
                <c:pt idx="81">
                  <c:v>1730.353147616647</c:v>
                </c:pt>
                <c:pt idx="82">
                  <c:v>1750.7124904788338</c:v>
                </c:pt>
                <c:pt idx="83">
                  <c:v>1771.0689527290338</c:v>
                </c:pt>
                <c:pt idx="84">
                  <c:v>1791.4225850547004</c:v>
                </c:pt>
                <c:pt idx="85">
                  <c:v>1811.7734366739987</c:v>
                </c:pt>
                <c:pt idx="86">
                  <c:v>1832.1215553947484</c:v>
                </c:pt>
                <c:pt idx="87">
                  <c:v>1852.4669876703633</c:v>
                </c:pt>
                <c:pt idx="88">
                  <c:v>1872.8097786529681</c:v>
                </c:pt>
                <c:pt idx="89">
                  <c:v>1893.1499722438682</c:v>
                </c:pt>
                <c:pt idx="90">
                  <c:v>1913.4876111415294</c:v>
                </c:pt>
                <c:pt idx="91">
                  <c:v>1933.8227368872176</c:v>
                </c:pt>
                <c:pt idx="92">
                  <c:v>1954.155389908434</c:v>
                </c:pt>
                <c:pt idx="93">
                  <c:v>1974.48560956028</c:v>
                </c:pt>
                <c:pt idx="94">
                  <c:v>1994.8134341648633</c:v>
                </c:pt>
                <c:pt idx="95">
                  <c:v>2015.1389010488649</c:v>
                </c:pt>
                <c:pt idx="96">
                  <c:v>2035.4620465793662</c:v>
                </c:pt>
                <c:pt idx="97">
                  <c:v>2055.7829061980351</c:v>
                </c:pt>
                <c:pt idx="98">
                  <c:v>2076.1015144537614</c:v>
                </c:pt>
                <c:pt idx="99">
                  <c:v>2096.4179050338294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46720"/>
        <c:axId val="69847296"/>
      </c:scatterChart>
      <c:valAx>
        <c:axId val="698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847296"/>
        <c:crosses val="autoZero"/>
        <c:crossBetween val="midCat"/>
      </c:valAx>
      <c:valAx>
        <c:axId val="69847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9846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Z(S*(LT))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'Solution Ex.1'!$G$12</c:f>
              <c:strCache>
                <c:ptCount val="1"/>
                <c:pt idx="0">
                  <c:v>Z(S*)</c:v>
                </c:pt>
              </c:strCache>
            </c:strRef>
          </c:tx>
          <c:marker>
            <c:symbol val="none"/>
          </c:marker>
          <c:xVal>
            <c:numRef>
              <c:f>'Solution Ex.1'!$E$13:$E$112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'Solution Ex.1'!$G$13:$G$112</c:f>
              <c:numCache>
                <c:formatCode>0,000</c:formatCode>
                <c:ptCount val="100"/>
                <c:pt idx="0">
                  <c:v>3.0781535630927852</c:v>
                </c:pt>
                <c:pt idx="1">
                  <c:v>3.7699527897536345</c:v>
                </c:pt>
                <c:pt idx="2">
                  <c:v>4.353166515992883</c:v>
                </c:pt>
                <c:pt idx="3">
                  <c:v>4.8669881235680057</c:v>
                </c:pt>
                <c:pt idx="4">
                  <c:v>5.3315183647758744</c:v>
                </c:pt>
                <c:pt idx="5">
                  <c:v>5.7586980084853234</c:v>
                </c:pt>
                <c:pt idx="6">
                  <c:v>6.1563071261855704</c:v>
                </c:pt>
                <c:pt idx="7">
                  <c:v>6.5297497739893249</c:v>
                </c:pt>
                <c:pt idx="8">
                  <c:v>6.8829606122586551</c:v>
                </c:pt>
                <c:pt idx="9">
                  <c:v>7.2189099917435211</c:v>
                </c:pt>
                <c:pt idx="10">
                  <c:v>7.5399055795072689</c:v>
                </c:pt>
                <c:pt idx="11">
                  <c:v>7.8477825420226344</c:v>
                </c:pt>
                <c:pt idx="12">
                  <c:v>8.1440288252108761</c:v>
                </c:pt>
                <c:pt idx="13">
                  <c:v>8.4298707098541001</c:v>
                </c:pt>
                <c:pt idx="14">
                  <c:v>8.7063330319857659</c:v>
                </c:pt>
                <c:pt idx="15">
                  <c:v>8.9742826756703433</c:v>
                </c:pt>
                <c:pt idx="16">
                  <c:v>9.2344606892783538</c:v>
                </c:pt>
                <c:pt idx="17">
                  <c:v>9.487506463809007</c:v>
                </c:pt>
                <c:pt idx="18">
                  <c:v>9.7339762471360114</c:v>
                </c:pt>
                <c:pt idx="19">
                  <c:v>9.9743575361422891</c:v>
                </c:pt>
                <c:pt idx="20">
                  <c:v>10.209080415874336</c:v>
                </c:pt>
                <c:pt idx="21">
                  <c:v>10.438526601814035</c:v>
                </c:pt>
                <c:pt idx="22">
                  <c:v>10.663036729551749</c:v>
                </c:pt>
                <c:pt idx="23">
                  <c:v>10.882916289982207</c:v>
                </c:pt>
                <c:pt idx="24">
                  <c:v>11.098440505483213</c:v>
                </c:pt>
                <c:pt idx="25">
                  <c:v>11.309858369260903</c:v>
                </c:pt>
                <c:pt idx="26">
                  <c:v>11.517396016970647</c:v>
                </c:pt>
                <c:pt idx="27">
                  <c:v>11.721259560760597</c:v>
                </c:pt>
                <c:pt idx="28">
                  <c:v>11.921637486927377</c:v>
                </c:pt>
                <c:pt idx="29">
                  <c:v>12.11870269660505</c:v>
                </c:pt>
                <c:pt idx="30">
                  <c:v>12.312614252371141</c:v>
                </c:pt>
                <c:pt idx="31">
                  <c:v>12.503518880966402</c:v>
                </c:pt>
                <c:pt idx="32">
                  <c:v>12.691552272502909</c:v>
                </c:pt>
                <c:pt idx="33">
                  <c:v>12.876840208865843</c:v>
                </c:pt>
                <c:pt idx="34">
                  <c:v>13.05949954797865</c:v>
                </c:pt>
                <c:pt idx="35">
                  <c:v>13.239639085815176</c:v>
                </c:pt>
                <c:pt idx="36">
                  <c:v>13.417360314221099</c:v>
                </c:pt>
                <c:pt idx="37">
                  <c:v>13.592758089535241</c:v>
                </c:pt>
                <c:pt idx="38">
                  <c:v>13.76592122451731</c:v>
                </c:pt>
                <c:pt idx="39">
                  <c:v>13.93693301406757</c:v>
                </c:pt>
                <c:pt idx="40">
                  <c:v>14.105871703570715</c:v>
                </c:pt>
                <c:pt idx="41">
                  <c:v>14.272810907336625</c:v>
                </c:pt>
                <c:pt idx="42">
                  <c:v>14.437819983487042</c:v>
                </c:pt>
                <c:pt idx="43">
                  <c:v>14.600964370704018</c:v>
                </c:pt>
                <c:pt idx="44">
                  <c:v>14.762305891477746</c:v>
                </c:pt>
                <c:pt idx="45">
                  <c:v>14.921903025839196</c:v>
                </c:pt>
                <c:pt idx="46">
                  <c:v>15.079811159014538</c:v>
                </c:pt>
                <c:pt idx="47">
                  <c:v>15.236082805975091</c:v>
                </c:pt>
                <c:pt idx="48">
                  <c:v>15.390767815463926</c:v>
                </c:pt>
                <c:pt idx="49">
                  <c:v>15.543913555746204</c:v>
                </c:pt>
                <c:pt idx="50">
                  <c:v>15.695565084045269</c:v>
                </c:pt>
                <c:pt idx="51">
                  <c:v>15.845765301382302</c:v>
                </c:pt>
                <c:pt idx="52">
                  <c:v>15.994555094327627</c:v>
                </c:pt>
                <c:pt idx="53">
                  <c:v>16.141973464990958</c:v>
                </c:pt>
                <c:pt idx="54">
                  <c:v>16.288057650421752</c:v>
                </c:pt>
                <c:pt idx="55">
                  <c:v>16.432843232455333</c:v>
                </c:pt>
                <c:pt idx="56">
                  <c:v>16.576364238922945</c:v>
                </c:pt>
                <c:pt idx="57">
                  <c:v>16.718653237041366</c:v>
                </c:pt>
                <c:pt idx="58">
                  <c:v>16.8597414197082</c:v>
                </c:pt>
                <c:pt idx="59">
                  <c:v>16.999658685350557</c:v>
                </c:pt>
                <c:pt idx="60">
                  <c:v>17.138433711906263</c:v>
                </c:pt>
                <c:pt idx="61">
                  <c:v>17.276094025455969</c:v>
                </c:pt>
                <c:pt idx="62">
                  <c:v>17.412666063971532</c:v>
                </c:pt>
                <c:pt idx="63">
                  <c:v>17.548175236598709</c:v>
                </c:pt>
                <c:pt idx="64">
                  <c:v>17.682645978850751</c:v>
                </c:pt>
                <c:pt idx="65">
                  <c:v>17.816101804052341</c:v>
                </c:pt>
                <c:pt idx="66">
                  <c:v>17.948565351340687</c:v>
                </c:pt>
                <c:pt idx="67">
                  <c:v>18.080058430501211</c:v>
                </c:pt>
                <c:pt idx="68">
                  <c:v>18.210602063889272</c:v>
                </c:pt>
                <c:pt idx="69">
                  <c:v>18.340216525666175</c:v>
                </c:pt>
                <c:pt idx="70">
                  <c:v>18.468921378556708</c:v>
                </c:pt>
                <c:pt idx="71">
                  <c:v>18.596735508317028</c:v>
                </c:pt>
                <c:pt idx="72">
                  <c:v>18.723677156084747</c:v>
                </c:pt>
                <c:pt idx="73">
                  <c:v>18.849763948768175</c:v>
                </c:pt>
                <c:pt idx="74">
                  <c:v>18.975012927618014</c:v>
                </c:pt>
                <c:pt idx="75">
                  <c:v>19.099440575112695</c:v>
                </c:pt>
                <c:pt idx="76">
                  <c:v>19.22306284027734</c:v>
                </c:pt>
                <c:pt idx="77">
                  <c:v>19.345895162546547</c:v>
                </c:pt>
                <c:pt idx="78">
                  <c:v>19.467952494272023</c:v>
                </c:pt>
                <c:pt idx="79">
                  <c:v>19.589249321967973</c:v>
                </c:pt>
                <c:pt idx="80">
                  <c:v>19.709799686379696</c:v>
                </c:pt>
                <c:pt idx="81">
                  <c:v>19.829617201454081</c:v>
                </c:pt>
                <c:pt idx="82">
                  <c:v>19.948715072284578</c:v>
                </c:pt>
                <c:pt idx="83">
                  <c:v>20.067106112097587</c:v>
                </c:pt>
                <c:pt idx="84">
                  <c:v>20.184802758342098</c:v>
                </c:pt>
                <c:pt idx="85">
                  <c:v>20.301817087939817</c:v>
                </c:pt>
                <c:pt idx="86">
                  <c:v>20.418160831748672</c:v>
                </c:pt>
                <c:pt idx="87">
                  <c:v>20.533845388288718</c:v>
                </c:pt>
                <c:pt idx="88">
                  <c:v>20.648881836775963</c:v>
                </c:pt>
                <c:pt idx="89">
                  <c:v>20.763280949506189</c:v>
                </c:pt>
                <c:pt idx="90">
                  <c:v>20.877053203628069</c:v>
                </c:pt>
                <c:pt idx="91">
                  <c:v>20.990208792341907</c:v>
                </c:pt>
                <c:pt idx="92">
                  <c:v>21.102757635557918</c:v>
                </c:pt>
                <c:pt idx="93">
                  <c:v>21.214709390045584</c:v>
                </c:pt>
                <c:pt idx="94">
                  <c:v>21.326073459103497</c:v>
                </c:pt>
                <c:pt idx="95">
                  <c:v>21.436859001777034</c:v>
                </c:pt>
                <c:pt idx="96">
                  <c:v>21.547074941649495</c:v>
                </c:pt>
                <c:pt idx="97">
                  <c:v>21.656729975230562</c:v>
                </c:pt>
                <c:pt idx="98">
                  <c:v>21.765832579964414</c:v>
                </c:pt>
                <c:pt idx="99">
                  <c:v>21.874391021878317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49024"/>
        <c:axId val="69849600"/>
      </c:scatterChart>
      <c:valAx>
        <c:axId val="698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849600"/>
        <c:crosses val="autoZero"/>
        <c:crossBetween val="midCat"/>
      </c:valAx>
      <c:valAx>
        <c:axId val="69849600"/>
        <c:scaling>
          <c:orientation val="minMax"/>
        </c:scaling>
        <c:delete val="0"/>
        <c:axPos val="l"/>
        <c:majorGridlines/>
        <c:numFmt formatCode="0,000" sourceLinked="1"/>
        <c:majorTickMark val="out"/>
        <c:minorTickMark val="none"/>
        <c:tickLblPos val="nextTo"/>
        <c:crossAx val="69849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'Solution Ex.1'!$H$12</c:f>
              <c:strCache>
                <c:ptCount val="1"/>
                <c:pt idx="0">
                  <c:v>E[S-Y]+</c:v>
                </c:pt>
              </c:strCache>
            </c:strRef>
          </c:tx>
          <c:marker>
            <c:symbol val="none"/>
          </c:marker>
          <c:xVal>
            <c:numRef>
              <c:f>'Solution Ex.1'!$E$13:$E$112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'Solution Ex.1'!$H$13:$H$112</c:f>
              <c:numCache>
                <c:formatCode>0,000</c:formatCode>
                <c:ptCount val="100"/>
                <c:pt idx="0">
                  <c:v>12.654141002637763</c:v>
                </c:pt>
                <c:pt idx="1">
                  <c:v>15.49809429484662</c:v>
                </c:pt>
                <c:pt idx="2">
                  <c:v>17.895657826111805</c:v>
                </c:pt>
                <c:pt idx="3">
                  <c:v>20.007953700631049</c:v>
                </c:pt>
                <c:pt idx="4">
                  <c:v>21.91761514270917</c:v>
                </c:pt>
                <c:pt idx="5">
                  <c:v>23.673730077899286</c:v>
                </c:pt>
                <c:pt idx="6">
                  <c:v>25.308282005275512</c:v>
                </c:pt>
                <c:pt idx="7">
                  <c:v>26.843486739167705</c:v>
                </c:pt>
                <c:pt idx="8">
                  <c:v>28.295519478765375</c:v>
                </c:pt>
                <c:pt idx="9">
                  <c:v>29.676591192899998</c:v>
                </c:pt>
                <c:pt idx="10">
                  <c:v>30.99618858969324</c:v>
                </c:pt>
                <c:pt idx="11">
                  <c:v>32.261855950102273</c:v>
                </c:pt>
                <c:pt idx="12">
                  <c:v>33.479710148125022</c:v>
                </c:pt>
                <c:pt idx="13">
                  <c:v>34.654792364978718</c:v>
                </c:pt>
                <c:pt idx="14">
                  <c:v>35.791315652223609</c:v>
                </c:pt>
                <c:pt idx="15">
                  <c:v>36.892843728485119</c:v>
                </c:pt>
                <c:pt idx="16">
                  <c:v>37.962423007913287</c:v>
                </c:pt>
                <c:pt idx="17">
                  <c:v>39.002681996102041</c:v>
                </c:pt>
                <c:pt idx="18">
                  <c:v>40.015907401262069</c:v>
                </c:pt>
                <c:pt idx="19">
                  <c:v>41.004103299593098</c:v>
                </c:pt>
                <c:pt idx="20">
                  <c:v>41.969037750001149</c:v>
                </c:pt>
                <c:pt idx="21">
                  <c:v>42.912279966442476</c:v>
                </c:pt>
                <c:pt idx="22">
                  <c:v>43.835230285418398</c:v>
                </c:pt>
                <c:pt idx="23">
                  <c:v>44.739144565279481</c:v>
                </c:pt>
                <c:pt idx="24">
                  <c:v>45.62515423196173</c:v>
                </c:pt>
                <c:pt idx="25">
                  <c:v>46.494282884539828</c:v>
                </c:pt>
                <c:pt idx="26">
                  <c:v>47.347460155798629</c:v>
                </c:pt>
                <c:pt idx="27">
                  <c:v>48.18553336284922</c:v>
                </c:pt>
                <c:pt idx="28">
                  <c:v>49.009277363776526</c:v>
                </c:pt>
                <c:pt idx="29">
                  <c:v>49.819402946812716</c:v>
                </c:pt>
                <c:pt idx="30">
                  <c:v>50.61656401055108</c:v>
                </c:pt>
                <c:pt idx="31">
                  <c:v>51.401363741553901</c:v>
                </c:pt>
                <c:pt idx="32">
                  <c:v>52.174359955334872</c:v>
                </c:pt>
                <c:pt idx="33">
                  <c:v>52.936069735164168</c:v>
                </c:pt>
                <c:pt idx="34">
                  <c:v>53.686973478335354</c:v>
                </c:pt>
                <c:pt idx="35">
                  <c:v>54.427518439855454</c:v>
                </c:pt>
                <c:pt idx="36">
                  <c:v>55.158121847812417</c:v>
                </c:pt>
                <c:pt idx="37">
                  <c:v>55.879173652045345</c:v>
                </c:pt>
                <c:pt idx="38">
                  <c:v>56.591038957530806</c:v>
                </c:pt>
                <c:pt idx="39">
                  <c:v>57.294060185590681</c:v>
                </c:pt>
                <c:pt idx="40">
                  <c:v>57.988558999231969</c:v>
                </c:pt>
                <c:pt idx="41">
                  <c:v>58.674838023336008</c:v>
                </c:pt>
                <c:pt idx="42">
                  <c:v>59.353182385799997</c:v>
                </c:pt>
                <c:pt idx="43">
                  <c:v>60.023861101893161</c:v>
                </c:pt>
                <c:pt idx="44">
                  <c:v>60.68712832089421</c:v>
                </c:pt>
                <c:pt idx="45">
                  <c:v>61.343224451393112</c:v>
                </c:pt>
                <c:pt idx="46">
                  <c:v>61.99237717938648</c:v>
                </c:pt>
                <c:pt idx="47">
                  <c:v>62.634802391391347</c:v>
                </c:pt>
                <c:pt idx="48">
                  <c:v>63.270705013188881</c:v>
                </c:pt>
                <c:pt idx="49">
                  <c:v>63.900279773435003</c:v>
                </c:pt>
                <c:pt idx="50">
                  <c:v>64.523711900204546</c:v>
                </c:pt>
                <c:pt idx="51">
                  <c:v>65.141177757528411</c:v>
                </c:pt>
                <c:pt idx="52">
                  <c:v>65.7528454281276</c:v>
                </c:pt>
                <c:pt idx="53">
                  <c:v>66.358875247796078</c:v>
                </c:pt>
                <c:pt idx="54">
                  <c:v>66.959420296250045</c:v>
                </c:pt>
                <c:pt idx="55">
                  <c:v>67.554626848700622</c:v>
                </c:pt>
                <c:pt idx="56">
                  <c:v>68.144634791922712</c:v>
                </c:pt>
                <c:pt idx="57">
                  <c:v>68.729578008174997</c:v>
                </c:pt>
                <c:pt idx="58">
                  <c:v>69.309584729957436</c:v>
                </c:pt>
                <c:pt idx="59">
                  <c:v>69.884777868263029</c:v>
                </c:pt>
                <c:pt idx="60">
                  <c:v>70.455275316712616</c:v>
                </c:pt>
                <c:pt idx="61">
                  <c:v>71.021190233697894</c:v>
                </c:pt>
                <c:pt idx="62">
                  <c:v>71.582631304447219</c:v>
                </c:pt>
                <c:pt idx="63">
                  <c:v>72.139702984734697</c:v>
                </c:pt>
                <c:pt idx="64">
                  <c:v>72.692505727778055</c:v>
                </c:pt>
                <c:pt idx="65">
                  <c:v>73.241136195722575</c:v>
                </c:pt>
                <c:pt idx="66">
                  <c:v>73.785687456970351</c:v>
                </c:pt>
                <c:pt idx="67">
                  <c:v>74.326249170498414</c:v>
                </c:pt>
                <c:pt idx="68">
                  <c:v>74.862907758197181</c:v>
                </c:pt>
                <c:pt idx="69">
                  <c:v>75.395746566166764</c:v>
                </c:pt>
                <c:pt idx="70">
                  <c:v>75.924846015826574</c:v>
                </c:pt>
                <c:pt idx="71">
                  <c:v>76.45028374560998</c:v>
                </c:pt>
                <c:pt idx="72">
                  <c:v>76.972134743955394</c:v>
                </c:pt>
                <c:pt idx="73">
                  <c:v>77.490471474233019</c:v>
                </c:pt>
                <c:pt idx="74">
                  <c:v>78.005363992204195</c:v>
                </c:pt>
                <c:pt idx="75">
                  <c:v>78.516880056543059</c:v>
                </c:pt>
                <c:pt idx="76">
                  <c:v>79.025085232923999</c:v>
                </c:pt>
                <c:pt idx="77">
                  <c:v>79.530042992118467</c:v>
                </c:pt>
                <c:pt idx="78">
                  <c:v>80.031814802524138</c:v>
                </c:pt>
                <c:pt idx="79">
                  <c:v>80.530460217503091</c:v>
                </c:pt>
                <c:pt idx="80">
                  <c:v>81.026036957882567</c:v>
                </c:pt>
                <c:pt idx="81">
                  <c:v>81.518600989942726</c:v>
                </c:pt>
                <c:pt idx="82">
                  <c:v>82.008206599186195</c:v>
                </c:pt>
                <c:pt idx="83">
                  <c:v>82.494906460169631</c:v>
                </c:pt>
                <c:pt idx="84">
                  <c:v>82.97875170264642</c:v>
                </c:pt>
                <c:pt idx="85">
                  <c:v>83.459791974259957</c:v>
                </c:pt>
                <c:pt idx="86">
                  <c:v>83.938075500002185</c:v>
                </c:pt>
                <c:pt idx="87">
                  <c:v>84.413649138639883</c:v>
                </c:pt>
                <c:pt idx="88">
                  <c:v>84.886558436296156</c:v>
                </c:pt>
                <c:pt idx="89">
                  <c:v>85.356847677359966</c:v>
                </c:pt>
                <c:pt idx="90">
                  <c:v>85.824559932884839</c:v>
                </c:pt>
                <c:pt idx="91">
                  <c:v>86.28973710662639</c:v>
                </c:pt>
                <c:pt idx="92">
                  <c:v>86.75241997885702</c:v>
                </c:pt>
                <c:pt idx="93">
                  <c:v>87.212648248091384</c:v>
                </c:pt>
                <c:pt idx="94">
                  <c:v>87.670460570836795</c:v>
                </c:pt>
                <c:pt idx="95">
                  <c:v>88.12589459948731</c:v>
                </c:pt>
                <c:pt idx="96">
                  <c:v>88.578987018464261</c:v>
                </c:pt>
                <c:pt idx="97">
                  <c:v>89.029773578700215</c:v>
                </c:pt>
                <c:pt idx="98">
                  <c:v>89.47828913055919</c:v>
                </c:pt>
                <c:pt idx="99">
                  <c:v>89.924567655281294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52480"/>
        <c:axId val="68853760"/>
      </c:scatterChart>
      <c:valAx>
        <c:axId val="698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853760"/>
        <c:crosses val="autoZero"/>
        <c:crossBetween val="midCat"/>
      </c:valAx>
      <c:valAx>
        <c:axId val="6885376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9852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3</xdr:row>
      <xdr:rowOff>23812</xdr:rowOff>
    </xdr:from>
    <xdr:to>
      <xdr:col>15</xdr:col>
      <xdr:colOff>400050</xdr:colOff>
      <xdr:row>17</xdr:row>
      <xdr:rowOff>80962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447675</xdr:colOff>
      <xdr:row>20</xdr:row>
      <xdr:rowOff>4762</xdr:rowOff>
    </xdr:from>
    <xdr:to>
      <xdr:col>15</xdr:col>
      <xdr:colOff>447675</xdr:colOff>
      <xdr:row>34</xdr:row>
      <xdr:rowOff>80962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428625</xdr:colOff>
      <xdr:row>35</xdr:row>
      <xdr:rowOff>109537</xdr:rowOff>
    </xdr:from>
    <xdr:to>
      <xdr:col>15</xdr:col>
      <xdr:colOff>428625</xdr:colOff>
      <xdr:row>49</xdr:row>
      <xdr:rowOff>185737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5</xdr:row>
      <xdr:rowOff>57150</xdr:rowOff>
    </xdr:from>
    <xdr:to>
      <xdr:col>7</xdr:col>
      <xdr:colOff>1123950</xdr:colOff>
      <xdr:row>12</xdr:row>
      <xdr:rowOff>114300</xdr:rowOff>
    </xdr:to>
    <xdr:sp macro="" textlink="">
      <xdr:nvSpPr>
        <xdr:cNvPr id="6" name="Textfeld 5"/>
        <xdr:cNvSpPr txBox="1"/>
      </xdr:nvSpPr>
      <xdr:spPr>
        <a:xfrm>
          <a:off x="3771900" y="1028700"/>
          <a:ext cx="292417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2000" b="0"/>
            <a:t>Scroll</a:t>
          </a:r>
          <a:r>
            <a:rPr lang="de-DE" sz="2000" b="0" baseline="0"/>
            <a:t> down to "F:368" for the Forecast and Forecast Error.</a:t>
          </a:r>
          <a:endParaRPr lang="de-DE" sz="2000" b="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7"/>
  <sheetViews>
    <sheetView showGridLines="0" tabSelected="1" topLeftCell="D10" workbookViewId="0">
      <selection activeCell="I38" sqref="I38"/>
    </sheetView>
  </sheetViews>
  <sheetFormatPr baseColWidth="10" defaultRowHeight="15" x14ac:dyDescent="0.25"/>
  <cols>
    <col min="2" max="2" width="13.7109375" customWidth="1"/>
    <col min="3" max="3" width="14.7109375" style="1" bestFit="1" customWidth="1"/>
    <col min="4" max="4" width="6" style="1" customWidth="1"/>
    <col min="6" max="6" width="12.5703125" bestFit="1" customWidth="1"/>
    <col min="7" max="8" width="11.5703125" bestFit="1" customWidth="1"/>
  </cols>
  <sheetData>
    <row r="2" spans="2:8" ht="15.75" thickBot="1" x14ac:dyDescent="0.3">
      <c r="B2" s="7" t="s">
        <v>0</v>
      </c>
      <c r="C2" s="8" t="s">
        <v>1</v>
      </c>
    </row>
    <row r="3" spans="2:8" ht="15.75" thickTop="1" x14ac:dyDescent="0.25">
      <c r="B3" s="3">
        <v>40544</v>
      </c>
      <c r="C3" s="4">
        <v>21</v>
      </c>
    </row>
    <row r="4" spans="2:8" x14ac:dyDescent="0.25">
      <c r="B4" s="3">
        <v>40545</v>
      </c>
      <c r="C4" s="4">
        <v>9</v>
      </c>
      <c r="E4" s="12" t="s">
        <v>6</v>
      </c>
      <c r="F4" s="13">
        <f>AVERAGE(C3:C367)</f>
        <v>19.873972602739727</v>
      </c>
    </row>
    <row r="5" spans="2:8" x14ac:dyDescent="0.25">
      <c r="B5" s="3">
        <v>40546</v>
      </c>
      <c r="C5" s="4">
        <v>19</v>
      </c>
      <c r="E5" s="10" t="s">
        <v>7</v>
      </c>
      <c r="F5" s="11">
        <f>_xlfn.STDEV.S(C3:C367)</f>
        <v>5.014868754575831</v>
      </c>
    </row>
    <row r="6" spans="2:8" x14ac:dyDescent="0.25">
      <c r="B6" s="3">
        <v>40547</v>
      </c>
      <c r="C6" s="4">
        <v>15</v>
      </c>
      <c r="F6" s="2"/>
    </row>
    <row r="7" spans="2:8" x14ac:dyDescent="0.25">
      <c r="B7" s="3">
        <v>40548</v>
      </c>
      <c r="C7" s="4">
        <v>21</v>
      </c>
      <c r="E7" s="14" t="s">
        <v>8</v>
      </c>
      <c r="F7" s="9">
        <f>5/5.2</f>
        <v>0.96153846153846145</v>
      </c>
    </row>
    <row r="8" spans="2:8" x14ac:dyDescent="0.25">
      <c r="B8" s="3">
        <v>40549</v>
      </c>
      <c r="C8" s="4">
        <v>19</v>
      </c>
      <c r="E8" s="15" t="s">
        <v>10</v>
      </c>
      <c r="F8" s="16">
        <f>_xlfn.NORM.S.INV(F7)</f>
        <v>1.7688250385187054</v>
      </c>
    </row>
    <row r="9" spans="2:8" x14ac:dyDescent="0.25">
      <c r="B9" s="3">
        <v>40550</v>
      </c>
      <c r="C9" s="4">
        <v>22</v>
      </c>
      <c r="E9" s="15" t="s">
        <v>9</v>
      </c>
      <c r="F9" s="16">
        <f>_xlfn.NORM.S.DIST(F8,FALSE)</f>
        <v>8.3466532016201897E-2</v>
      </c>
    </row>
    <row r="10" spans="2:8" x14ac:dyDescent="0.25">
      <c r="B10" s="3">
        <v>40551</v>
      </c>
      <c r="C10" s="4">
        <v>29</v>
      </c>
      <c r="E10" s="17" t="s">
        <v>11</v>
      </c>
      <c r="F10" s="11">
        <f>_xlfn.NORM.S.DIST(F8,FALSE)-F8*(1-_xlfn.NORM.S.DIST(F8,TRUE))</f>
        <v>1.5434799765482302E-2</v>
      </c>
    </row>
    <row r="11" spans="2:8" x14ac:dyDescent="0.25">
      <c r="B11" s="3">
        <v>40552</v>
      </c>
      <c r="C11" s="4">
        <v>15</v>
      </c>
    </row>
    <row r="12" spans="2:8" ht="15.75" thickBot="1" x14ac:dyDescent="0.3">
      <c r="B12" s="3">
        <v>40553</v>
      </c>
      <c r="C12" s="4">
        <v>16</v>
      </c>
      <c r="E12" s="25" t="s">
        <v>2</v>
      </c>
      <c r="F12" s="26" t="s">
        <v>3</v>
      </c>
      <c r="G12" s="26" t="s">
        <v>4</v>
      </c>
      <c r="H12" s="27" t="s">
        <v>5</v>
      </c>
    </row>
    <row r="13" spans="2:8" ht="15.75" thickTop="1" x14ac:dyDescent="0.25">
      <c r="B13" s="3">
        <v>40554</v>
      </c>
      <c r="C13" s="4">
        <v>20</v>
      </c>
      <c r="E13" s="18">
        <v>1</v>
      </c>
      <c r="F13" s="19">
        <f t="shared" ref="F13:F44" si="0">$F$4*(E13+1)+$F$8*$F$5*SQRT(E13+1)</f>
        <v>52.292621135604172</v>
      </c>
      <c r="G13" s="20">
        <f t="shared" ref="G13:G44" si="1">5.2*$F$9*$F$5*SQRT(E13+1)</f>
        <v>3.0781535630927852</v>
      </c>
      <c r="H13" s="21">
        <f>F13-$F$4*(E13+1)+$F$10*$F$5*SQRT(E13+1)</f>
        <v>12.654141002637763</v>
      </c>
    </row>
    <row r="14" spans="2:8" x14ac:dyDescent="0.25">
      <c r="B14" s="3">
        <v>40555</v>
      </c>
      <c r="C14" s="4">
        <v>19</v>
      </c>
      <c r="E14" s="18">
        <v>2</v>
      </c>
      <c r="F14" s="19">
        <f t="shared" si="0"/>
        <v>74.985945316908939</v>
      </c>
      <c r="G14" s="20">
        <f t="shared" si="1"/>
        <v>3.7699527897536345</v>
      </c>
      <c r="H14" s="21">
        <f t="shared" ref="H14:H77" si="2">F14-$F$4*(E14+1)+$F$10*$F$5*SQRT(E14+1)</f>
        <v>15.49809429484662</v>
      </c>
    </row>
    <row r="15" spans="2:8" x14ac:dyDescent="0.25">
      <c r="B15" s="3">
        <v>40556</v>
      </c>
      <c r="C15" s="4">
        <v>15</v>
      </c>
      <c r="E15" s="18">
        <v>3</v>
      </c>
      <c r="F15" s="19">
        <f t="shared" si="0"/>
        <v>97.236741246916608</v>
      </c>
      <c r="G15" s="20">
        <f t="shared" si="1"/>
        <v>4.353166515992883</v>
      </c>
      <c r="H15" s="21">
        <f t="shared" si="2"/>
        <v>17.895657826111805</v>
      </c>
    </row>
    <row r="16" spans="2:8" x14ac:dyDescent="0.25">
      <c r="B16" s="3">
        <v>40557</v>
      </c>
      <c r="C16" s="4">
        <v>12</v>
      </c>
      <c r="E16" s="18">
        <v>4</v>
      </c>
      <c r="F16" s="19">
        <f t="shared" si="0"/>
        <v>119.20473723764133</v>
      </c>
      <c r="G16" s="20">
        <f t="shared" si="1"/>
        <v>4.8669881235680057</v>
      </c>
      <c r="H16" s="21">
        <f t="shared" si="2"/>
        <v>20.007953700631049</v>
      </c>
    </row>
    <row r="17" spans="2:8" x14ac:dyDescent="0.25">
      <c r="B17" s="3">
        <v>40558</v>
      </c>
      <c r="C17" s="4">
        <v>20</v>
      </c>
      <c r="E17" s="18">
        <v>5</v>
      </c>
      <c r="F17" s="19">
        <f t="shared" si="0"/>
        <v>140.97185169190072</v>
      </c>
      <c r="G17" s="20">
        <f t="shared" si="1"/>
        <v>5.3315183647758744</v>
      </c>
      <c r="H17" s="21">
        <f t="shared" si="2"/>
        <v>21.91761514270917</v>
      </c>
    </row>
    <row r="18" spans="2:8" x14ac:dyDescent="0.25">
      <c r="B18" s="3">
        <v>40559</v>
      </c>
      <c r="C18" s="4">
        <v>19</v>
      </c>
      <c r="E18" s="18">
        <v>6</v>
      </c>
      <c r="F18" s="19">
        <f t="shared" si="0"/>
        <v>162.58674789849627</v>
      </c>
      <c r="G18" s="20">
        <f t="shared" si="1"/>
        <v>5.7586980084853234</v>
      </c>
      <c r="H18" s="21">
        <f t="shared" si="2"/>
        <v>23.673730077899286</v>
      </c>
    </row>
    <row r="19" spans="2:8" x14ac:dyDescent="0.25">
      <c r="B19" s="3">
        <v>40560</v>
      </c>
      <c r="C19" s="4">
        <v>23</v>
      </c>
      <c r="E19" s="18">
        <v>7</v>
      </c>
      <c r="F19" s="19">
        <f t="shared" si="0"/>
        <v>184.08113268216724</v>
      </c>
      <c r="G19" s="20">
        <f t="shared" si="1"/>
        <v>6.1563071261855704</v>
      </c>
      <c r="H19" s="21">
        <f t="shared" si="2"/>
        <v>25.308282005275512</v>
      </c>
    </row>
    <row r="20" spans="2:8" x14ac:dyDescent="0.25">
      <c r="B20" s="3">
        <v>40561</v>
      </c>
      <c r="C20" s="4">
        <v>18</v>
      </c>
      <c r="E20" s="18">
        <v>8</v>
      </c>
      <c r="F20" s="19">
        <f t="shared" si="0"/>
        <v>205.47702967859411</v>
      </c>
      <c r="G20" s="20">
        <f t="shared" si="1"/>
        <v>6.5297497739893249</v>
      </c>
      <c r="H20" s="21">
        <f t="shared" si="2"/>
        <v>26.843486739167705</v>
      </c>
    </row>
    <row r="21" spans="2:8" x14ac:dyDescent="0.25">
      <c r="B21" s="3">
        <v>40562</v>
      </c>
      <c r="C21" s="4">
        <v>25</v>
      </c>
      <c r="E21" s="18">
        <v>9</v>
      </c>
      <c r="F21" s="19">
        <f t="shared" si="0"/>
        <v>226.79047416286153</v>
      </c>
      <c r="G21" s="20">
        <f t="shared" si="1"/>
        <v>6.8829606122586551</v>
      </c>
      <c r="H21" s="21">
        <f t="shared" si="2"/>
        <v>28.295519478765375</v>
      </c>
    </row>
    <row r="22" spans="2:8" x14ac:dyDescent="0.25">
      <c r="B22" s="3">
        <v>40563</v>
      </c>
      <c r="C22" s="4">
        <v>26</v>
      </c>
      <c r="E22" s="18">
        <v>10</v>
      </c>
      <c r="F22" s="19">
        <f t="shared" si="0"/>
        <v>248.03357147240428</v>
      </c>
      <c r="G22" s="20">
        <f t="shared" si="1"/>
        <v>7.2189099917435211</v>
      </c>
      <c r="H22" s="21">
        <f t="shared" si="2"/>
        <v>29.676591192899998</v>
      </c>
    </row>
    <row r="23" spans="2:8" x14ac:dyDescent="0.25">
      <c r="B23" s="3">
        <v>40564</v>
      </c>
      <c r="C23" s="4">
        <v>21</v>
      </c>
      <c r="E23" s="18">
        <v>11</v>
      </c>
      <c r="F23" s="19">
        <f t="shared" si="0"/>
        <v>269.21572625025624</v>
      </c>
      <c r="G23" s="20">
        <f t="shared" si="1"/>
        <v>7.5399055795072689</v>
      </c>
      <c r="H23" s="21">
        <f t="shared" si="2"/>
        <v>30.99618858969324</v>
      </c>
    </row>
    <row r="24" spans="2:8" x14ac:dyDescent="0.25">
      <c r="B24" s="3">
        <v>40565</v>
      </c>
      <c r="C24" s="4">
        <v>24</v>
      </c>
      <c r="E24" s="18">
        <v>12</v>
      </c>
      <c r="F24" s="19">
        <f t="shared" si="0"/>
        <v>290.3444175153183</v>
      </c>
      <c r="G24" s="20">
        <f t="shared" si="1"/>
        <v>7.8477825420226344</v>
      </c>
      <c r="H24" s="21">
        <f t="shared" si="2"/>
        <v>32.261855950102273</v>
      </c>
    </row>
    <row r="25" spans="2:8" x14ac:dyDescent="0.25">
      <c r="B25" s="3">
        <v>40566</v>
      </c>
      <c r="C25" s="4">
        <v>23</v>
      </c>
      <c r="E25" s="18">
        <v>13</v>
      </c>
      <c r="F25" s="19">
        <f t="shared" si="0"/>
        <v>311.425709227364</v>
      </c>
      <c r="G25" s="20">
        <f t="shared" si="1"/>
        <v>8.1440288252108761</v>
      </c>
      <c r="H25" s="21">
        <f t="shared" si="2"/>
        <v>33.479710148125022</v>
      </c>
    </row>
    <row r="26" spans="2:8" x14ac:dyDescent="0.25">
      <c r="B26" s="3">
        <v>40567</v>
      </c>
      <c r="C26" s="4">
        <v>22</v>
      </c>
      <c r="E26" s="18">
        <v>14</v>
      </c>
      <c r="F26" s="19">
        <f t="shared" si="0"/>
        <v>332.46459895870294</v>
      </c>
      <c r="G26" s="20">
        <f t="shared" si="1"/>
        <v>8.4298707098541001</v>
      </c>
      <c r="H26" s="21">
        <f t="shared" si="2"/>
        <v>34.654792364978718</v>
      </c>
    </row>
    <row r="27" spans="2:8" x14ac:dyDescent="0.25">
      <c r="B27" s="3">
        <v>40568</v>
      </c>
      <c r="C27" s="4">
        <v>24</v>
      </c>
      <c r="E27" s="18">
        <v>15</v>
      </c>
      <c r="F27" s="19">
        <f t="shared" si="0"/>
        <v>353.46526331575103</v>
      </c>
      <c r="G27" s="20">
        <f t="shared" si="1"/>
        <v>8.7063330319857659</v>
      </c>
      <c r="H27" s="21">
        <f t="shared" si="2"/>
        <v>35.791315652223609</v>
      </c>
    </row>
    <row r="28" spans="2:8" x14ac:dyDescent="0.25">
      <c r="B28" s="3">
        <v>40569</v>
      </c>
      <c r="C28" s="4">
        <v>15</v>
      </c>
      <c r="E28" s="18">
        <v>16</v>
      </c>
      <c r="F28" s="19">
        <f t="shared" si="0"/>
        <v>374.43123518906583</v>
      </c>
      <c r="G28" s="20">
        <f t="shared" si="1"/>
        <v>8.9742826756703433</v>
      </c>
      <c r="H28" s="21">
        <f t="shared" si="2"/>
        <v>36.892843728485119</v>
      </c>
    </row>
    <row r="29" spans="2:8" x14ac:dyDescent="0.25">
      <c r="B29" s="3">
        <v>40570</v>
      </c>
      <c r="C29" s="4">
        <v>14</v>
      </c>
      <c r="E29" s="18">
        <v>17</v>
      </c>
      <c r="F29" s="19">
        <f t="shared" si="0"/>
        <v>395.36553463968926</v>
      </c>
      <c r="G29" s="20">
        <f t="shared" si="1"/>
        <v>9.2344606892783538</v>
      </c>
      <c r="H29" s="21">
        <f t="shared" si="2"/>
        <v>37.962423007913287</v>
      </c>
    </row>
    <row r="30" spans="2:8" x14ac:dyDescent="0.25">
      <c r="B30" s="3">
        <v>40571</v>
      </c>
      <c r="C30" s="4">
        <v>21</v>
      </c>
      <c r="E30" s="18">
        <v>18</v>
      </c>
      <c r="F30" s="19">
        <f t="shared" si="0"/>
        <v>416.27076743523912</v>
      </c>
      <c r="G30" s="20">
        <f t="shared" si="1"/>
        <v>9.487506463809007</v>
      </c>
      <c r="H30" s="21">
        <f t="shared" si="2"/>
        <v>39.002681996102041</v>
      </c>
    </row>
    <row r="31" spans="2:8" x14ac:dyDescent="0.25">
      <c r="B31" s="3">
        <v>40572</v>
      </c>
      <c r="C31" s="4">
        <v>19</v>
      </c>
      <c r="E31" s="18">
        <v>19</v>
      </c>
      <c r="F31" s="19">
        <f t="shared" si="0"/>
        <v>437.14920050267989</v>
      </c>
      <c r="G31" s="20">
        <f t="shared" si="1"/>
        <v>9.7339762471360114</v>
      </c>
      <c r="H31" s="21">
        <f t="shared" si="2"/>
        <v>40.015907401262069</v>
      </c>
    </row>
    <row r="32" spans="2:8" x14ac:dyDescent="0.25">
      <c r="B32" s="3">
        <v>40573</v>
      </c>
      <c r="C32" s="4">
        <v>16</v>
      </c>
      <c r="E32" s="18">
        <v>20</v>
      </c>
      <c r="F32" s="19">
        <f t="shared" si="0"/>
        <v>458.00282058188265</v>
      </c>
      <c r="G32" s="20">
        <f t="shared" si="1"/>
        <v>9.9743575361422891</v>
      </c>
      <c r="H32" s="21">
        <f t="shared" si="2"/>
        <v>41.004103299593098</v>
      </c>
    </row>
    <row r="33" spans="2:8" x14ac:dyDescent="0.25">
      <c r="B33" s="3">
        <v>40574</v>
      </c>
      <c r="C33" s="4">
        <v>22</v>
      </c>
      <c r="E33" s="18">
        <v>21</v>
      </c>
      <c r="F33" s="19">
        <f t="shared" si="0"/>
        <v>478.83338043710029</v>
      </c>
      <c r="G33" s="20">
        <f t="shared" si="1"/>
        <v>10.209080415874336</v>
      </c>
      <c r="H33" s="21">
        <f t="shared" si="2"/>
        <v>41.969037750001149</v>
      </c>
    </row>
    <row r="34" spans="2:8" x14ac:dyDescent="0.25">
      <c r="B34" s="3">
        <v>40575</v>
      </c>
      <c r="C34" s="4">
        <v>23</v>
      </c>
      <c r="E34" s="18">
        <v>22</v>
      </c>
      <c r="F34" s="19">
        <f t="shared" si="0"/>
        <v>499.64243570775108</v>
      </c>
      <c r="G34" s="20">
        <f t="shared" si="1"/>
        <v>10.438526601814035</v>
      </c>
      <c r="H34" s="21">
        <f t="shared" si="2"/>
        <v>42.912279966442476</v>
      </c>
    </row>
    <row r="35" spans="2:8" x14ac:dyDescent="0.25">
      <c r="B35" s="3">
        <v>40576</v>
      </c>
      <c r="C35" s="4">
        <v>20</v>
      </c>
      <c r="E35" s="18">
        <v>23</v>
      </c>
      <c r="F35" s="19">
        <f t="shared" si="0"/>
        <v>520.43137461667823</v>
      </c>
      <c r="G35" s="20">
        <f t="shared" si="1"/>
        <v>10.663036729551749</v>
      </c>
      <c r="H35" s="21">
        <f t="shared" si="2"/>
        <v>43.835230285418398</v>
      </c>
    </row>
    <row r="36" spans="2:8" x14ac:dyDescent="0.25">
      <c r="B36" s="3">
        <v>40577</v>
      </c>
      <c r="C36" s="4">
        <v>14</v>
      </c>
      <c r="E36" s="18">
        <v>24</v>
      </c>
      <c r="F36" s="19">
        <f t="shared" si="0"/>
        <v>541.20144215838741</v>
      </c>
      <c r="G36" s="20">
        <f t="shared" si="1"/>
        <v>10.882916289982207</v>
      </c>
      <c r="H36" s="21">
        <f t="shared" si="2"/>
        <v>44.739144565279481</v>
      </c>
    </row>
    <row r="37" spans="2:8" x14ac:dyDescent="0.25">
      <c r="B37" s="3">
        <v>40578</v>
      </c>
      <c r="C37" s="4">
        <v>12</v>
      </c>
      <c r="E37" s="18">
        <v>25</v>
      </c>
      <c r="F37" s="19">
        <f t="shared" si="0"/>
        <v>561.95375997137648</v>
      </c>
      <c r="G37" s="20">
        <f t="shared" si="1"/>
        <v>11.098440505483213</v>
      </c>
      <c r="H37" s="21">
        <f t="shared" si="2"/>
        <v>45.62515423196173</v>
      </c>
    </row>
    <row r="38" spans="2:8" x14ac:dyDescent="0.25">
      <c r="B38" s="3">
        <v>40579</v>
      </c>
      <c r="C38" s="4">
        <v>18</v>
      </c>
      <c r="E38" s="18">
        <v>26</v>
      </c>
      <c r="F38" s="19">
        <f t="shared" si="0"/>
        <v>582.68934280004191</v>
      </c>
      <c r="G38" s="20">
        <f t="shared" si="1"/>
        <v>11.309858369260903</v>
      </c>
      <c r="H38" s="21">
        <f t="shared" si="2"/>
        <v>46.494282884539828</v>
      </c>
    </row>
    <row r="39" spans="2:8" x14ac:dyDescent="0.25">
      <c r="B39" s="3">
        <v>40580</v>
      </c>
      <c r="C39" s="4">
        <v>23</v>
      </c>
      <c r="E39" s="18">
        <v>27</v>
      </c>
      <c r="F39" s="19">
        <f t="shared" si="0"/>
        <v>603.40911223534874</v>
      </c>
      <c r="G39" s="20">
        <f t="shared" si="1"/>
        <v>11.517396016970647</v>
      </c>
      <c r="H39" s="21">
        <f t="shared" si="2"/>
        <v>47.347460155798629</v>
      </c>
    </row>
    <row r="40" spans="2:8" x14ac:dyDescent="0.25">
      <c r="B40" s="3">
        <v>40581</v>
      </c>
      <c r="C40" s="4">
        <v>25</v>
      </c>
      <c r="E40" s="18">
        <v>28</v>
      </c>
      <c r="F40" s="19">
        <f t="shared" si="0"/>
        <v>624.11390826466311</v>
      </c>
      <c r="G40" s="20">
        <f t="shared" si="1"/>
        <v>11.721259560760597</v>
      </c>
      <c r="H40" s="21">
        <f t="shared" si="2"/>
        <v>48.18553336284922</v>
      </c>
    </row>
    <row r="41" spans="2:8" x14ac:dyDescent="0.25">
      <c r="B41" s="3">
        <v>40582</v>
      </c>
      <c r="C41" s="4">
        <v>24</v>
      </c>
      <c r="E41" s="18">
        <v>29</v>
      </c>
      <c r="F41" s="19">
        <f t="shared" si="0"/>
        <v>644.80449904313389</v>
      </c>
      <c r="G41" s="20">
        <f t="shared" si="1"/>
        <v>11.921637486927377</v>
      </c>
      <c r="H41" s="21">
        <f t="shared" si="2"/>
        <v>49.009277363776526</v>
      </c>
    </row>
    <row r="42" spans="2:8" x14ac:dyDescent="0.25">
      <c r="B42" s="3">
        <v>40583</v>
      </c>
      <c r="C42" s="4">
        <v>16</v>
      </c>
      <c r="E42" s="18">
        <v>30</v>
      </c>
      <c r="F42" s="19">
        <f t="shared" si="0"/>
        <v>665.48158921029574</v>
      </c>
      <c r="G42" s="20">
        <f t="shared" si="1"/>
        <v>12.11870269660505</v>
      </c>
      <c r="H42" s="21">
        <f t="shared" si="2"/>
        <v>49.819402946812716</v>
      </c>
    </row>
    <row r="43" spans="2:8" x14ac:dyDescent="0.25">
      <c r="B43" s="3">
        <v>40584</v>
      </c>
      <c r="C43" s="4">
        <v>16</v>
      </c>
      <c r="E43" s="18">
        <v>31</v>
      </c>
      <c r="F43" s="19">
        <f t="shared" si="0"/>
        <v>686.14582700817016</v>
      </c>
      <c r="G43" s="20">
        <f t="shared" si="1"/>
        <v>12.312614252371141</v>
      </c>
      <c r="H43" s="21">
        <f t="shared" si="2"/>
        <v>50.61656401055108</v>
      </c>
    </row>
    <row r="44" spans="2:8" x14ac:dyDescent="0.25">
      <c r="B44" s="3">
        <v>40585</v>
      </c>
      <c r="C44" s="4">
        <v>14</v>
      </c>
      <c r="E44" s="18">
        <v>32</v>
      </c>
      <c r="F44" s="19">
        <f t="shared" si="0"/>
        <v>706.79781040543378</v>
      </c>
      <c r="G44" s="20">
        <f t="shared" si="1"/>
        <v>12.503518880966402</v>
      </c>
      <c r="H44" s="21">
        <f t="shared" si="2"/>
        <v>51.401363741553901</v>
      </c>
    </row>
    <row r="45" spans="2:8" x14ac:dyDescent="0.25">
      <c r="B45" s="3">
        <v>40586</v>
      </c>
      <c r="C45" s="4">
        <v>14</v>
      </c>
      <c r="E45" s="18">
        <v>33</v>
      </c>
      <c r="F45" s="19">
        <f t="shared" ref="F45:F76" si="3">$F$4*(E45+1)+$F$8*$F$5*SQRT(E45+1)</f>
        <v>727.43809239219843</v>
      </c>
      <c r="G45" s="20">
        <f t="shared" ref="G45:G76" si="4">5.2*$F$9*$F$5*SQRT(E45+1)</f>
        <v>12.691552272502909</v>
      </c>
      <c r="H45" s="21">
        <f t="shared" si="2"/>
        <v>52.174359955334872</v>
      </c>
    </row>
    <row r="46" spans="2:8" x14ac:dyDescent="0.25">
      <c r="B46" s="3">
        <v>40587</v>
      </c>
      <c r="C46" s="4">
        <v>12</v>
      </c>
      <c r="E46" s="18">
        <v>34</v>
      </c>
      <c r="F46" s="19">
        <f t="shared" si="3"/>
        <v>748.06718557868805</v>
      </c>
      <c r="G46" s="20">
        <f t="shared" si="4"/>
        <v>12.876840208865843</v>
      </c>
      <c r="H46" s="21">
        <f t="shared" si="2"/>
        <v>52.936069735164168</v>
      </c>
    </row>
    <row r="47" spans="2:8" x14ac:dyDescent="0.25">
      <c r="B47" s="3">
        <v>40588</v>
      </c>
      <c r="C47" s="4">
        <v>14</v>
      </c>
      <c r="E47" s="18">
        <v>35</v>
      </c>
      <c r="F47" s="19">
        <f t="shared" si="3"/>
        <v>768.68556620650327</v>
      </c>
      <c r="G47" s="20">
        <f t="shared" si="4"/>
        <v>13.05949954797865</v>
      </c>
      <c r="H47" s="21">
        <f t="shared" si="2"/>
        <v>53.686973478335354</v>
      </c>
    </row>
    <row r="48" spans="2:8" x14ac:dyDescent="0.25">
      <c r="B48" s="3">
        <v>40589</v>
      </c>
      <c r="C48" s="4">
        <v>18</v>
      </c>
      <c r="E48" s="18">
        <v>36</v>
      </c>
      <c r="F48" s="19">
        <f t="shared" si="3"/>
        <v>789.29367766165649</v>
      </c>
      <c r="G48" s="20">
        <f t="shared" si="4"/>
        <v>13.239639085815176</v>
      </c>
      <c r="H48" s="21">
        <f t="shared" si="2"/>
        <v>54.427518439855454</v>
      </c>
    </row>
    <row r="49" spans="2:8" x14ac:dyDescent="0.25">
      <c r="B49" s="3">
        <v>40590</v>
      </c>
      <c r="C49" s="4">
        <v>22</v>
      </c>
      <c r="E49" s="18">
        <v>37</v>
      </c>
      <c r="F49" s="19">
        <f t="shared" si="3"/>
        <v>809.89193356299029</v>
      </c>
      <c r="G49" s="20">
        <f t="shared" si="4"/>
        <v>13.417360314221099</v>
      </c>
      <c r="H49" s="21">
        <f t="shared" si="2"/>
        <v>55.158121847812417</v>
      </c>
    </row>
    <row r="50" spans="2:8" x14ac:dyDescent="0.25">
      <c r="B50" s="3">
        <v>40591</v>
      </c>
      <c r="C50" s="4">
        <v>22</v>
      </c>
      <c r="E50" s="18">
        <v>38</v>
      </c>
      <c r="F50" s="19">
        <f t="shared" si="3"/>
        <v>830.48072048706945</v>
      </c>
      <c r="G50" s="20">
        <f t="shared" si="4"/>
        <v>13.592758089535241</v>
      </c>
      <c r="H50" s="21">
        <f t="shared" si="2"/>
        <v>55.879173652045345</v>
      </c>
    </row>
    <row r="51" spans="2:8" x14ac:dyDescent="0.25">
      <c r="B51" s="3">
        <v>40592</v>
      </c>
      <c r="C51" s="4">
        <v>15</v>
      </c>
      <c r="E51" s="18">
        <v>39</v>
      </c>
      <c r="F51" s="19">
        <f t="shared" si="3"/>
        <v>851.06040038051765</v>
      </c>
      <c r="G51" s="20">
        <f t="shared" si="4"/>
        <v>13.76592122451731</v>
      </c>
      <c r="H51" s="21">
        <f t="shared" si="2"/>
        <v>56.591038957530806</v>
      </c>
    </row>
    <row r="52" spans="2:8" x14ac:dyDescent="0.25">
      <c r="B52" s="3">
        <v>40593</v>
      </c>
      <c r="C52" s="4">
        <v>16</v>
      </c>
      <c r="E52" s="18">
        <v>40</v>
      </c>
      <c r="F52" s="19">
        <f t="shared" si="3"/>
        <v>871.63131270252961</v>
      </c>
      <c r="G52" s="20">
        <f t="shared" si="4"/>
        <v>13.93693301406757</v>
      </c>
      <c r="H52" s="21">
        <f t="shared" si="2"/>
        <v>57.294060185590681</v>
      </c>
    </row>
    <row r="53" spans="2:8" x14ac:dyDescent="0.25">
      <c r="B53" s="3">
        <v>40594</v>
      </c>
      <c r="C53" s="4">
        <v>18</v>
      </c>
      <c r="E53" s="18">
        <v>41</v>
      </c>
      <c r="F53" s="19">
        <f t="shared" si="3"/>
        <v>892.19377633355566</v>
      </c>
      <c r="G53" s="20">
        <f t="shared" si="4"/>
        <v>14.105871703570715</v>
      </c>
      <c r="H53" s="21">
        <f t="shared" si="2"/>
        <v>57.988558999231969</v>
      </c>
    </row>
    <row r="54" spans="2:8" x14ac:dyDescent="0.25">
      <c r="B54" s="3">
        <v>40595</v>
      </c>
      <c r="C54" s="4">
        <v>20</v>
      </c>
      <c r="E54" s="18">
        <v>42</v>
      </c>
      <c r="F54" s="19">
        <f t="shared" si="3"/>
        <v>912.74809128061042</v>
      </c>
      <c r="G54" s="20">
        <f t="shared" si="4"/>
        <v>14.272810907336625</v>
      </c>
      <c r="H54" s="21">
        <f t="shared" si="2"/>
        <v>58.674838023336008</v>
      </c>
    </row>
    <row r="55" spans="2:8" x14ac:dyDescent="0.25">
      <c r="B55" s="3">
        <v>40596</v>
      </c>
      <c r="C55" s="4">
        <v>25</v>
      </c>
      <c r="E55" s="18">
        <v>43</v>
      </c>
      <c r="F55" s="19">
        <f t="shared" si="3"/>
        <v>933.29454020508251</v>
      </c>
      <c r="G55" s="20">
        <f t="shared" si="4"/>
        <v>14.437819983487042</v>
      </c>
      <c r="H55" s="21">
        <f t="shared" si="2"/>
        <v>59.353182385799997</v>
      </c>
    </row>
    <row r="56" spans="2:8" x14ac:dyDescent="0.25">
      <c r="B56" s="3">
        <v>40597</v>
      </c>
      <c r="C56" s="4">
        <v>25</v>
      </c>
      <c r="E56" s="18">
        <v>44</v>
      </c>
      <c r="F56" s="19">
        <f t="shared" si="3"/>
        <v>953.83338979511575</v>
      </c>
      <c r="G56" s="20">
        <f t="shared" si="4"/>
        <v>14.600964370704018</v>
      </c>
      <c r="H56" s="21">
        <f t="shared" si="2"/>
        <v>60.023861101893161</v>
      </c>
    </row>
    <row r="57" spans="2:8" x14ac:dyDescent="0.25">
      <c r="B57" s="3">
        <v>40598</v>
      </c>
      <c r="C57" s="4">
        <v>24</v>
      </c>
      <c r="E57" s="18">
        <v>45</v>
      </c>
      <c r="F57" s="19">
        <f t="shared" si="3"/>
        <v>974.36489200146184</v>
      </c>
      <c r="G57" s="20">
        <f t="shared" si="4"/>
        <v>14.762305891477746</v>
      </c>
      <c r="H57" s="21">
        <f t="shared" si="2"/>
        <v>60.68712832089421</v>
      </c>
    </row>
    <row r="58" spans="2:8" x14ac:dyDescent="0.25">
      <c r="B58" s="3">
        <v>40599</v>
      </c>
      <c r="C58" s="4">
        <v>16</v>
      </c>
      <c r="E58" s="18">
        <v>46</v>
      </c>
      <c r="F58" s="19">
        <f t="shared" si="3"/>
        <v>994.88928515304815</v>
      </c>
      <c r="G58" s="20">
        <f t="shared" si="4"/>
        <v>14.921903025839196</v>
      </c>
      <c r="H58" s="21">
        <f t="shared" si="2"/>
        <v>61.343224451393112</v>
      </c>
    </row>
    <row r="59" spans="2:8" x14ac:dyDescent="0.25">
      <c r="B59" s="3">
        <v>40600</v>
      </c>
      <c r="C59" s="4">
        <v>21</v>
      </c>
      <c r="E59" s="18">
        <v>47</v>
      </c>
      <c r="F59" s="19">
        <f t="shared" si="3"/>
        <v>1015.4067949662659</v>
      </c>
      <c r="G59" s="20">
        <f t="shared" si="4"/>
        <v>15.079811159014538</v>
      </c>
      <c r="H59" s="21">
        <f t="shared" si="2"/>
        <v>61.99237717938648</v>
      </c>
    </row>
    <row r="60" spans="2:8" x14ac:dyDescent="0.25">
      <c r="B60" s="3">
        <v>40601</v>
      </c>
      <c r="C60" s="4">
        <v>23</v>
      </c>
      <c r="E60" s="18">
        <v>48</v>
      </c>
      <c r="F60" s="19">
        <f t="shared" si="3"/>
        <v>1035.9176354600986</v>
      </c>
      <c r="G60" s="20">
        <f t="shared" si="4"/>
        <v>15.236082805975091</v>
      </c>
      <c r="H60" s="21">
        <f t="shared" si="2"/>
        <v>62.634802391391347</v>
      </c>
    </row>
    <row r="61" spans="2:8" x14ac:dyDescent="0.25">
      <c r="B61" s="3">
        <v>40602</v>
      </c>
      <c r="C61" s="4">
        <v>21</v>
      </c>
      <c r="E61" s="18">
        <v>49</v>
      </c>
      <c r="F61" s="19">
        <f t="shared" si="3"/>
        <v>1056.42200978761</v>
      </c>
      <c r="G61" s="20">
        <f t="shared" si="4"/>
        <v>15.390767815463926</v>
      </c>
      <c r="H61" s="21">
        <f t="shared" si="2"/>
        <v>63.270705013188881</v>
      </c>
    </row>
    <row r="62" spans="2:8" x14ac:dyDescent="0.25">
      <c r="B62" s="3">
        <v>40603</v>
      </c>
      <c r="C62" s="4">
        <v>12</v>
      </c>
      <c r="E62" s="18">
        <v>50</v>
      </c>
      <c r="F62" s="19">
        <f t="shared" si="3"/>
        <v>1076.9201109929493</v>
      </c>
      <c r="G62" s="20">
        <f t="shared" si="4"/>
        <v>15.543913555746204</v>
      </c>
      <c r="H62" s="21">
        <f t="shared" si="2"/>
        <v>63.900279773435003</v>
      </c>
    </row>
    <row r="63" spans="2:8" x14ac:dyDescent="0.25">
      <c r="B63" s="3">
        <v>40604</v>
      </c>
      <c r="C63" s="4">
        <v>13</v>
      </c>
      <c r="E63" s="18">
        <v>51</v>
      </c>
      <c r="F63" s="19">
        <f t="shared" si="3"/>
        <v>1097.4121227018695</v>
      </c>
      <c r="G63" s="20">
        <f t="shared" si="4"/>
        <v>15.695565084045269</v>
      </c>
      <c r="H63" s="21">
        <f t="shared" si="2"/>
        <v>64.523711900204546</v>
      </c>
    </row>
    <row r="64" spans="2:8" x14ac:dyDescent="0.25">
      <c r="B64" s="3">
        <v>40605</v>
      </c>
      <c r="C64" s="4">
        <v>23</v>
      </c>
      <c r="E64" s="18">
        <v>52</v>
      </c>
      <c r="F64" s="19">
        <f t="shared" si="3"/>
        <v>1117.8982197527587</v>
      </c>
      <c r="G64" s="20">
        <f t="shared" si="4"/>
        <v>15.845765301382302</v>
      </c>
      <c r="H64" s="21">
        <f t="shared" si="2"/>
        <v>65.141177757528411</v>
      </c>
    </row>
    <row r="65" spans="2:8" x14ac:dyDescent="0.25">
      <c r="B65" s="3">
        <v>40606</v>
      </c>
      <c r="C65" s="4">
        <v>17</v>
      </c>
      <c r="E65" s="18">
        <v>53</v>
      </c>
      <c r="F65" s="19">
        <f t="shared" si="3"/>
        <v>1138.3785687743325</v>
      </c>
      <c r="G65" s="20">
        <f t="shared" si="4"/>
        <v>15.994555094327627</v>
      </c>
      <c r="H65" s="21">
        <f t="shared" si="2"/>
        <v>65.7528454281276</v>
      </c>
    </row>
    <row r="66" spans="2:8" x14ac:dyDescent="0.25">
      <c r="B66" s="3">
        <v>40607</v>
      </c>
      <c r="C66" s="4">
        <v>29</v>
      </c>
      <c r="E66" s="18">
        <v>54</v>
      </c>
      <c r="F66" s="19">
        <f t="shared" si="3"/>
        <v>1158.8533287153948</v>
      </c>
      <c r="G66" s="20">
        <f t="shared" si="4"/>
        <v>16.141973464990958</v>
      </c>
      <c r="H66" s="21">
        <f t="shared" si="2"/>
        <v>66.358875247796078</v>
      </c>
    </row>
    <row r="67" spans="2:8" x14ac:dyDescent="0.25">
      <c r="B67" s="3">
        <v>40608</v>
      </c>
      <c r="C67" s="4">
        <v>26</v>
      </c>
      <c r="E67" s="18">
        <v>55</v>
      </c>
      <c r="F67" s="19">
        <f t="shared" si="3"/>
        <v>1179.3226513314403</v>
      </c>
      <c r="G67" s="20">
        <f t="shared" si="4"/>
        <v>16.288057650421752</v>
      </c>
      <c r="H67" s="21">
        <f t="shared" si="2"/>
        <v>66.959420296250045</v>
      </c>
    </row>
    <row r="68" spans="2:8" x14ac:dyDescent="0.25">
      <c r="B68" s="3">
        <v>40609</v>
      </c>
      <c r="C68" s="4">
        <v>10</v>
      </c>
      <c r="E68" s="18">
        <v>56</v>
      </c>
      <c r="F68" s="19">
        <f t="shared" si="3"/>
        <v>1199.7866816323219</v>
      </c>
      <c r="G68" s="20">
        <f t="shared" si="4"/>
        <v>16.432843232455333</v>
      </c>
      <c r="H68" s="21">
        <f t="shared" si="2"/>
        <v>67.554626848700622</v>
      </c>
    </row>
    <row r="69" spans="2:8" x14ac:dyDescent="0.25">
      <c r="B69" s="3">
        <v>40610</v>
      </c>
      <c r="C69" s="4">
        <v>11</v>
      </c>
      <c r="E69" s="18">
        <v>57</v>
      </c>
      <c r="F69" s="19">
        <f t="shared" si="3"/>
        <v>1220.2455582947191</v>
      </c>
      <c r="G69" s="20">
        <f t="shared" si="4"/>
        <v>16.576364238922945</v>
      </c>
      <c r="H69" s="21">
        <f t="shared" si="2"/>
        <v>68.144634791922712</v>
      </c>
    </row>
    <row r="70" spans="2:8" x14ac:dyDescent="0.25">
      <c r="B70" s="3">
        <v>40611</v>
      </c>
      <c r="C70" s="4">
        <v>28</v>
      </c>
      <c r="E70" s="18">
        <v>58</v>
      </c>
      <c r="F70" s="19">
        <f t="shared" si="3"/>
        <v>1240.6994140427375</v>
      </c>
      <c r="G70" s="20">
        <f t="shared" si="4"/>
        <v>16.718653237041366</v>
      </c>
      <c r="H70" s="21">
        <f t="shared" si="2"/>
        <v>68.729578008174997</v>
      </c>
    </row>
    <row r="71" spans="2:8" x14ac:dyDescent="0.25">
      <c r="B71" s="3">
        <v>40612</v>
      </c>
      <c r="C71" s="4">
        <v>17</v>
      </c>
      <c r="E71" s="18">
        <v>59</v>
      </c>
      <c r="F71" s="19">
        <f t="shared" si="3"/>
        <v>1261.1483759995976</v>
      </c>
      <c r="G71" s="20">
        <f t="shared" si="4"/>
        <v>16.8597414197082</v>
      </c>
      <c r="H71" s="21">
        <f t="shared" si="2"/>
        <v>69.309584729957436</v>
      </c>
    </row>
    <row r="72" spans="2:8" x14ac:dyDescent="0.25">
      <c r="B72" s="3">
        <v>40613</v>
      </c>
      <c r="C72" s="4">
        <v>21</v>
      </c>
      <c r="E72" s="18">
        <v>60</v>
      </c>
      <c r="F72" s="19">
        <f t="shared" si="3"/>
        <v>1281.5925660130467</v>
      </c>
      <c r="G72" s="20">
        <f t="shared" si="4"/>
        <v>16.999658685350557</v>
      </c>
      <c r="H72" s="21">
        <f t="shared" si="2"/>
        <v>69.884777868263029</v>
      </c>
    </row>
    <row r="73" spans="2:8" x14ac:dyDescent="0.25">
      <c r="B73" s="3">
        <v>40614</v>
      </c>
      <c r="C73" s="4">
        <v>13</v>
      </c>
      <c r="E73" s="18">
        <v>61</v>
      </c>
      <c r="F73" s="19">
        <f t="shared" si="3"/>
        <v>1302.0321009568629</v>
      </c>
      <c r="G73" s="20">
        <f t="shared" si="4"/>
        <v>17.138433711906263</v>
      </c>
      <c r="H73" s="21">
        <f t="shared" si="2"/>
        <v>70.455275316712616</v>
      </c>
    </row>
    <row r="74" spans="2:8" x14ac:dyDescent="0.25">
      <c r="B74" s="3">
        <v>40615</v>
      </c>
      <c r="C74" s="4">
        <v>20</v>
      </c>
      <c r="E74" s="18">
        <v>62</v>
      </c>
      <c r="F74" s="19">
        <f t="shared" si="3"/>
        <v>1322.4670930105574</v>
      </c>
      <c r="G74" s="20">
        <f t="shared" si="4"/>
        <v>17.276094025455969</v>
      </c>
      <c r="H74" s="21">
        <f t="shared" si="2"/>
        <v>71.021190233697894</v>
      </c>
    </row>
    <row r="75" spans="2:8" x14ac:dyDescent="0.25">
      <c r="B75" s="3">
        <v>40616</v>
      </c>
      <c r="C75" s="4">
        <v>20</v>
      </c>
      <c r="E75" s="18">
        <v>63</v>
      </c>
      <c r="F75" s="19">
        <f t="shared" si="3"/>
        <v>1342.8976499191733</v>
      </c>
      <c r="G75" s="20">
        <f t="shared" si="4"/>
        <v>17.412666063971532</v>
      </c>
      <c r="H75" s="21">
        <f t="shared" si="2"/>
        <v>71.582631304447219</v>
      </c>
    </row>
    <row r="76" spans="2:8" x14ac:dyDescent="0.25">
      <c r="B76" s="3">
        <v>40617</v>
      </c>
      <c r="C76" s="4">
        <v>26</v>
      </c>
      <c r="E76" s="18">
        <v>64</v>
      </c>
      <c r="F76" s="19">
        <f t="shared" si="3"/>
        <v>1363.3238752348866</v>
      </c>
      <c r="G76" s="20">
        <f t="shared" si="4"/>
        <v>17.548175236598709</v>
      </c>
      <c r="H76" s="21">
        <f t="shared" si="2"/>
        <v>72.139702984734697</v>
      </c>
    </row>
    <row r="77" spans="2:8" x14ac:dyDescent="0.25">
      <c r="B77" s="3">
        <v>40618</v>
      </c>
      <c r="C77" s="4">
        <v>15</v>
      </c>
      <c r="E77" s="18">
        <v>65</v>
      </c>
      <c r="F77" s="19">
        <f t="shared" ref="F77:F108" si="5">$F$4*(E77+1)+$F$8*$F$5*SQRT(E77+1)</f>
        <v>1383.745868541941</v>
      </c>
      <c r="G77" s="20">
        <f t="shared" ref="G77:G112" si="6">5.2*$F$9*$F$5*SQRT(E77+1)</f>
        <v>17.682645978850751</v>
      </c>
      <c r="H77" s="21">
        <f t="shared" si="2"/>
        <v>72.692505727778055</v>
      </c>
    </row>
    <row r="78" spans="2:8" x14ac:dyDescent="0.25">
      <c r="B78" s="3">
        <v>40619</v>
      </c>
      <c r="C78" s="4">
        <v>27</v>
      </c>
      <c r="E78" s="18">
        <v>66</v>
      </c>
      <c r="F78" s="19">
        <f t="shared" si="5"/>
        <v>1404.1637256663028</v>
      </c>
      <c r="G78" s="20">
        <f t="shared" si="6"/>
        <v>17.816101804052341</v>
      </c>
      <c r="H78" s="21">
        <f t="shared" ref="H78:H112" si="7">F78-$F$4*(E78+1)+$F$10*$F$5*SQRT(E78+1)</f>
        <v>73.241136195722575</v>
      </c>
    </row>
    <row r="79" spans="2:8" x14ac:dyDescent="0.25">
      <c r="B79" s="3">
        <v>40620</v>
      </c>
      <c r="C79" s="4">
        <v>23</v>
      </c>
      <c r="E79" s="18">
        <v>67</v>
      </c>
      <c r="F79" s="19">
        <f t="shared" si="5"/>
        <v>1424.5775388712825</v>
      </c>
      <c r="G79" s="20">
        <f t="shared" si="6"/>
        <v>17.948565351340687</v>
      </c>
      <c r="H79" s="21">
        <f t="shared" si="7"/>
        <v>73.785687456970351</v>
      </c>
    </row>
    <row r="80" spans="2:8" x14ac:dyDescent="0.25">
      <c r="B80" s="3">
        <v>40621</v>
      </c>
      <c r="C80" s="4">
        <v>27</v>
      </c>
      <c r="E80" s="18">
        <v>68</v>
      </c>
      <c r="F80" s="19">
        <f t="shared" si="5"/>
        <v>1444.9873970402593</v>
      </c>
      <c r="G80" s="20">
        <f t="shared" si="6"/>
        <v>18.080058430501211</v>
      </c>
      <c r="H80" s="21">
        <f t="shared" si="7"/>
        <v>74.326249170498414</v>
      </c>
    </row>
    <row r="81" spans="2:8" x14ac:dyDescent="0.25">
      <c r="B81" s="3">
        <v>40622</v>
      </c>
      <c r="C81" s="4">
        <v>19</v>
      </c>
      <c r="E81" s="18">
        <v>69</v>
      </c>
      <c r="F81" s="19">
        <f t="shared" si="5"/>
        <v>1465.3933858475282</v>
      </c>
      <c r="G81" s="20">
        <f t="shared" si="6"/>
        <v>18.210602063889272</v>
      </c>
      <c r="H81" s="21">
        <f t="shared" si="7"/>
        <v>74.862907758197181</v>
      </c>
    </row>
    <row r="82" spans="2:8" x14ac:dyDescent="0.25">
      <c r="B82" s="3">
        <v>40623</v>
      </c>
      <c r="C82" s="4">
        <v>15</v>
      </c>
      <c r="E82" s="18">
        <v>70</v>
      </c>
      <c r="F82" s="19">
        <f t="shared" si="5"/>
        <v>1485.7955879182009</v>
      </c>
      <c r="G82" s="20">
        <f t="shared" si="6"/>
        <v>18.340216525666175</v>
      </c>
      <c r="H82" s="21">
        <f t="shared" si="7"/>
        <v>75.395746566166764</v>
      </c>
    </row>
    <row r="83" spans="2:8" x14ac:dyDescent="0.25">
      <c r="B83" s="3">
        <v>40624</v>
      </c>
      <c r="C83" s="4">
        <v>19</v>
      </c>
      <c r="E83" s="18">
        <v>71</v>
      </c>
      <c r="F83" s="19">
        <f t="shared" si="5"/>
        <v>1506.1940829780087</v>
      </c>
      <c r="G83" s="20">
        <f t="shared" si="6"/>
        <v>18.468921378556708</v>
      </c>
      <c r="H83" s="21">
        <f t="shared" si="7"/>
        <v>75.924846015826574</v>
      </c>
    </row>
    <row r="84" spans="2:8" x14ac:dyDescent="0.25">
      <c r="B84" s="3">
        <v>40625</v>
      </c>
      <c r="C84" s="4">
        <v>23</v>
      </c>
      <c r="E84" s="18">
        <v>72</v>
      </c>
      <c r="F84" s="19">
        <f t="shared" si="5"/>
        <v>1526.5889479937709</v>
      </c>
      <c r="G84" s="20">
        <f t="shared" si="6"/>
        <v>18.596735508317028</v>
      </c>
      <c r="H84" s="21">
        <f t="shared" si="7"/>
        <v>76.45028374560998</v>
      </c>
    </row>
    <row r="85" spans="2:8" x14ac:dyDescent="0.25">
      <c r="B85" s="3">
        <v>40626</v>
      </c>
      <c r="C85" s="4">
        <v>20</v>
      </c>
      <c r="E85" s="18">
        <v>73</v>
      </c>
      <c r="F85" s="19">
        <f t="shared" si="5"/>
        <v>1546.9802573052364</v>
      </c>
      <c r="G85" s="20">
        <f t="shared" si="6"/>
        <v>18.723677156084747</v>
      </c>
      <c r="H85" s="21">
        <f t="shared" si="7"/>
        <v>76.972134743955394</v>
      </c>
    </row>
    <row r="86" spans="2:8" x14ac:dyDescent="0.25">
      <c r="B86" s="3">
        <v>40627</v>
      </c>
      <c r="C86" s="4">
        <v>25</v>
      </c>
      <c r="E86" s="18">
        <v>74</v>
      </c>
      <c r="F86" s="19">
        <f t="shared" si="5"/>
        <v>1567.3680827489281</v>
      </c>
      <c r="G86" s="20">
        <f t="shared" si="6"/>
        <v>18.849763948768175</v>
      </c>
      <c r="H86" s="21">
        <f t="shared" si="7"/>
        <v>77.490471474233019</v>
      </c>
    </row>
    <row r="87" spans="2:8" x14ac:dyDescent="0.25">
      <c r="B87" s="3">
        <v>40628</v>
      </c>
      <c r="C87" s="4">
        <v>11</v>
      </c>
      <c r="E87" s="18">
        <v>75</v>
      </c>
      <c r="F87" s="19">
        <f t="shared" si="5"/>
        <v>1587.7524937745879</v>
      </c>
      <c r="G87" s="20">
        <f t="shared" si="6"/>
        <v>18.975012927618014</v>
      </c>
      <c r="H87" s="21">
        <f t="shared" si="7"/>
        <v>78.005363992204195</v>
      </c>
    </row>
    <row r="88" spans="2:8" x14ac:dyDescent="0.25">
      <c r="B88" s="3">
        <v>40629</v>
      </c>
      <c r="C88" s="4">
        <v>28</v>
      </c>
      <c r="E88" s="18">
        <v>76</v>
      </c>
      <c r="F88" s="19">
        <f t="shared" si="5"/>
        <v>1608.1335575547412</v>
      </c>
      <c r="G88" s="20">
        <f t="shared" si="6"/>
        <v>19.099440575112695</v>
      </c>
      <c r="H88" s="21">
        <f t="shared" si="7"/>
        <v>78.516880056543059</v>
      </c>
    </row>
    <row r="89" spans="2:8" x14ac:dyDescent="0.25">
      <c r="B89" s="3">
        <v>40630</v>
      </c>
      <c r="C89" s="4">
        <v>24</v>
      </c>
      <c r="E89" s="18">
        <v>77</v>
      </c>
      <c r="F89" s="19">
        <f t="shared" si="5"/>
        <v>1628.5113390878842</v>
      </c>
      <c r="G89" s="20">
        <f t="shared" si="6"/>
        <v>19.22306284027734</v>
      </c>
      <c r="H89" s="21">
        <f t="shared" si="7"/>
        <v>79.025085232923999</v>
      </c>
    </row>
    <row r="90" spans="2:8" x14ac:dyDescent="0.25">
      <c r="B90" s="3">
        <v>40631</v>
      </c>
      <c r="C90" s="4">
        <v>21</v>
      </c>
      <c r="E90" s="18">
        <v>78</v>
      </c>
      <c r="F90" s="19">
        <f t="shared" si="5"/>
        <v>1648.8859012957323</v>
      </c>
      <c r="G90" s="20">
        <f t="shared" si="6"/>
        <v>19.345895162546547</v>
      </c>
      <c r="H90" s="21">
        <f t="shared" si="7"/>
        <v>79.530042992118467</v>
      </c>
    </row>
    <row r="91" spans="2:8" x14ac:dyDescent="0.25">
      <c r="B91" s="3">
        <v>40632</v>
      </c>
      <c r="C91" s="4">
        <v>23</v>
      </c>
      <c r="E91" s="18">
        <v>79</v>
      </c>
      <c r="F91" s="19">
        <f t="shared" si="5"/>
        <v>1669.2573051149488</v>
      </c>
      <c r="G91" s="20">
        <f t="shared" si="6"/>
        <v>19.467952494272023</v>
      </c>
      <c r="H91" s="21">
        <f t="shared" si="7"/>
        <v>80.031814802524138</v>
      </c>
    </row>
    <row r="92" spans="2:8" x14ac:dyDescent="0.25">
      <c r="B92" s="3">
        <v>40633</v>
      </c>
      <c r="C92" s="4">
        <v>12</v>
      </c>
      <c r="E92" s="18">
        <v>80</v>
      </c>
      <c r="F92" s="19">
        <f t="shared" si="5"/>
        <v>1689.6256095837275</v>
      </c>
      <c r="G92" s="20">
        <f t="shared" si="6"/>
        <v>19.589249321967973</v>
      </c>
      <c r="H92" s="21">
        <f t="shared" si="7"/>
        <v>80.530460217503091</v>
      </c>
    </row>
    <row r="93" spans="2:8" x14ac:dyDescent="0.25">
      <c r="B93" s="3">
        <v>40634</v>
      </c>
      <c r="C93" s="4">
        <v>20</v>
      </c>
      <c r="E93" s="18">
        <v>81</v>
      </c>
      <c r="F93" s="19">
        <f t="shared" si="5"/>
        <v>1709.9908719235796</v>
      </c>
      <c r="G93" s="20">
        <f t="shared" si="6"/>
        <v>19.709799686379696</v>
      </c>
      <c r="H93" s="21">
        <f t="shared" si="7"/>
        <v>81.026036957882567</v>
      </c>
    </row>
    <row r="94" spans="2:8" x14ac:dyDescent="0.25">
      <c r="B94" s="3">
        <v>40635</v>
      </c>
      <c r="C94" s="4">
        <v>23</v>
      </c>
      <c r="E94" s="18">
        <v>82</v>
      </c>
      <c r="F94" s="19">
        <f t="shared" si="5"/>
        <v>1730.353147616647</v>
      </c>
      <c r="G94" s="20">
        <f t="shared" si="6"/>
        <v>19.829617201454081</v>
      </c>
      <c r="H94" s="21">
        <f t="shared" si="7"/>
        <v>81.518600989942726</v>
      </c>
    </row>
    <row r="95" spans="2:8" x14ac:dyDescent="0.25">
      <c r="B95" s="3">
        <v>40636</v>
      </c>
      <c r="C95" s="4">
        <v>13</v>
      </c>
      <c r="E95" s="18">
        <v>83</v>
      </c>
      <c r="F95" s="19">
        <f t="shared" si="5"/>
        <v>1750.7124904788338</v>
      </c>
      <c r="G95" s="20">
        <f t="shared" si="6"/>
        <v>19.948715072284578</v>
      </c>
      <c r="H95" s="21">
        <f t="shared" si="7"/>
        <v>82.008206599186195</v>
      </c>
    </row>
    <row r="96" spans="2:8" x14ac:dyDescent="0.25">
      <c r="B96" s="3">
        <v>40637</v>
      </c>
      <c r="C96" s="4">
        <v>20</v>
      </c>
      <c r="E96" s="18">
        <v>84</v>
      </c>
      <c r="F96" s="19">
        <f t="shared" si="5"/>
        <v>1771.0689527290338</v>
      </c>
      <c r="G96" s="20">
        <f t="shared" si="6"/>
        <v>20.067106112097587</v>
      </c>
      <c r="H96" s="21">
        <f t="shared" si="7"/>
        <v>82.494906460169631</v>
      </c>
    </row>
    <row r="97" spans="2:8" x14ac:dyDescent="0.25">
      <c r="B97" s="3">
        <v>40638</v>
      </c>
      <c r="C97" s="4">
        <v>16</v>
      </c>
      <c r="E97" s="18">
        <v>85</v>
      </c>
      <c r="F97" s="19">
        <f t="shared" si="5"/>
        <v>1791.4225850547004</v>
      </c>
      <c r="G97" s="20">
        <f t="shared" si="6"/>
        <v>20.184802758342098</v>
      </c>
      <c r="H97" s="21">
        <f t="shared" si="7"/>
        <v>82.97875170264642</v>
      </c>
    </row>
    <row r="98" spans="2:8" x14ac:dyDescent="0.25">
      <c r="B98" s="3">
        <v>40639</v>
      </c>
      <c r="C98" s="4">
        <v>24</v>
      </c>
      <c r="E98" s="18">
        <v>86</v>
      </c>
      <c r="F98" s="19">
        <f t="shared" si="5"/>
        <v>1811.7734366739987</v>
      </c>
      <c r="G98" s="20">
        <f t="shared" si="6"/>
        <v>20.301817087939817</v>
      </c>
      <c r="H98" s="21">
        <f t="shared" si="7"/>
        <v>83.459791974259957</v>
      </c>
    </row>
    <row r="99" spans="2:8" x14ac:dyDescent="0.25">
      <c r="B99" s="3">
        <v>40640</v>
      </c>
      <c r="C99" s="4">
        <v>30</v>
      </c>
      <c r="E99" s="18">
        <v>87</v>
      </c>
      <c r="F99" s="19">
        <f t="shared" si="5"/>
        <v>1832.1215553947484</v>
      </c>
      <c r="G99" s="20">
        <f t="shared" si="6"/>
        <v>20.418160831748672</v>
      </c>
      <c r="H99" s="21">
        <f t="shared" si="7"/>
        <v>83.938075500002185</v>
      </c>
    </row>
    <row r="100" spans="2:8" x14ac:dyDescent="0.25">
      <c r="B100" s="3">
        <v>40641</v>
      </c>
      <c r="C100" s="4">
        <v>13</v>
      </c>
      <c r="E100" s="18">
        <v>88</v>
      </c>
      <c r="F100" s="19">
        <f t="shared" si="5"/>
        <v>1852.4669876703633</v>
      </c>
      <c r="G100" s="20">
        <f t="shared" si="6"/>
        <v>20.533845388288718</v>
      </c>
      <c r="H100" s="21">
        <f t="shared" si="7"/>
        <v>84.413649138639883</v>
      </c>
    </row>
    <row r="101" spans="2:8" x14ac:dyDescent="0.25">
      <c r="B101" s="3">
        <v>40642</v>
      </c>
      <c r="C101" s="4">
        <v>22</v>
      </c>
      <c r="E101" s="18">
        <v>89</v>
      </c>
      <c r="F101" s="19">
        <f t="shared" si="5"/>
        <v>1872.8097786529681</v>
      </c>
      <c r="G101" s="20">
        <f t="shared" si="6"/>
        <v>20.648881836775963</v>
      </c>
      <c r="H101" s="21">
        <f t="shared" si="7"/>
        <v>84.886558436296156</v>
      </c>
    </row>
    <row r="102" spans="2:8" x14ac:dyDescent="0.25">
      <c r="B102" s="3">
        <v>40643</v>
      </c>
      <c r="C102" s="4">
        <v>19</v>
      </c>
      <c r="E102" s="18">
        <v>90</v>
      </c>
      <c r="F102" s="19">
        <f t="shared" si="5"/>
        <v>1893.1499722438682</v>
      </c>
      <c r="G102" s="20">
        <f t="shared" si="6"/>
        <v>20.763280949506189</v>
      </c>
      <c r="H102" s="21">
        <f t="shared" si="7"/>
        <v>85.356847677359966</v>
      </c>
    </row>
    <row r="103" spans="2:8" x14ac:dyDescent="0.25">
      <c r="B103" s="3">
        <v>40644</v>
      </c>
      <c r="C103" s="4">
        <v>24</v>
      </c>
      <c r="E103" s="18">
        <v>91</v>
      </c>
      <c r="F103" s="19">
        <f t="shared" si="5"/>
        <v>1913.4876111415294</v>
      </c>
      <c r="G103" s="20">
        <f t="shared" si="6"/>
        <v>20.877053203628069</v>
      </c>
      <c r="H103" s="21">
        <f t="shared" si="7"/>
        <v>85.824559932884839</v>
      </c>
    </row>
    <row r="104" spans="2:8" x14ac:dyDescent="0.25">
      <c r="B104" s="3">
        <v>40645</v>
      </c>
      <c r="C104" s="4">
        <v>19</v>
      </c>
      <c r="E104" s="18">
        <v>92</v>
      </c>
      <c r="F104" s="19">
        <f t="shared" si="5"/>
        <v>1933.8227368872176</v>
      </c>
      <c r="G104" s="20">
        <f t="shared" si="6"/>
        <v>20.990208792341907</v>
      </c>
      <c r="H104" s="21">
        <f t="shared" si="7"/>
        <v>86.28973710662639</v>
      </c>
    </row>
    <row r="105" spans="2:8" x14ac:dyDescent="0.25">
      <c r="B105" s="3">
        <v>40646</v>
      </c>
      <c r="C105" s="4">
        <v>25</v>
      </c>
      <c r="E105" s="18">
        <v>93</v>
      </c>
      <c r="F105" s="19">
        <f t="shared" si="5"/>
        <v>1954.155389908434</v>
      </c>
      <c r="G105" s="20">
        <f t="shared" si="6"/>
        <v>21.102757635557918</v>
      </c>
      <c r="H105" s="21">
        <f t="shared" si="7"/>
        <v>86.75241997885702</v>
      </c>
    </row>
    <row r="106" spans="2:8" x14ac:dyDescent="0.25">
      <c r="B106" s="3">
        <v>40647</v>
      </c>
      <c r="C106" s="4">
        <v>24</v>
      </c>
      <c r="E106" s="18">
        <v>94</v>
      </c>
      <c r="F106" s="19">
        <f t="shared" si="5"/>
        <v>1974.48560956028</v>
      </c>
      <c r="G106" s="20">
        <f t="shared" si="6"/>
        <v>21.214709390045584</v>
      </c>
      <c r="H106" s="21">
        <f t="shared" si="7"/>
        <v>87.212648248091384</v>
      </c>
    </row>
    <row r="107" spans="2:8" x14ac:dyDescent="0.25">
      <c r="B107" s="3">
        <v>40648</v>
      </c>
      <c r="C107" s="4">
        <v>25</v>
      </c>
      <c r="E107" s="18">
        <v>95</v>
      </c>
      <c r="F107" s="19">
        <f t="shared" si="5"/>
        <v>1994.8134341648633</v>
      </c>
      <c r="G107" s="20">
        <f t="shared" si="6"/>
        <v>21.326073459103497</v>
      </c>
      <c r="H107" s="21">
        <f t="shared" si="7"/>
        <v>87.670460570836795</v>
      </c>
    </row>
    <row r="108" spans="2:8" x14ac:dyDescent="0.25">
      <c r="B108" s="3">
        <v>40649</v>
      </c>
      <c r="C108" s="4">
        <v>17</v>
      </c>
      <c r="E108" s="18">
        <v>96</v>
      </c>
      <c r="F108" s="19">
        <f t="shared" si="5"/>
        <v>2015.1389010488649</v>
      </c>
      <c r="G108" s="20">
        <f t="shared" si="6"/>
        <v>21.436859001777034</v>
      </c>
      <c r="H108" s="21">
        <f t="shared" si="7"/>
        <v>88.12589459948731</v>
      </c>
    </row>
    <row r="109" spans="2:8" x14ac:dyDescent="0.25">
      <c r="B109" s="3">
        <v>40650</v>
      </c>
      <c r="C109" s="4">
        <v>24</v>
      </c>
      <c r="E109" s="18">
        <v>97</v>
      </c>
      <c r="F109" s="19">
        <f t="shared" ref="F109:F112" si="8">$F$4*(E109+1)+$F$8*$F$5*SQRT(E109+1)</f>
        <v>2035.4620465793662</v>
      </c>
      <c r="G109" s="20">
        <f t="shared" si="6"/>
        <v>21.547074941649495</v>
      </c>
      <c r="H109" s="21">
        <f t="shared" si="7"/>
        <v>88.578987018464261</v>
      </c>
    </row>
    <row r="110" spans="2:8" x14ac:dyDescent="0.25">
      <c r="B110" s="3">
        <v>40651</v>
      </c>
      <c r="C110" s="4">
        <v>8</v>
      </c>
      <c r="E110" s="18">
        <v>98</v>
      </c>
      <c r="F110" s="19">
        <f t="shared" si="8"/>
        <v>2055.7829061980351</v>
      </c>
      <c r="G110" s="20">
        <f t="shared" si="6"/>
        <v>21.656729975230562</v>
      </c>
      <c r="H110" s="21">
        <f t="shared" si="7"/>
        <v>89.029773578700215</v>
      </c>
    </row>
    <row r="111" spans="2:8" x14ac:dyDescent="0.25">
      <c r="B111" s="3">
        <v>40652</v>
      </c>
      <c r="C111" s="4">
        <v>14</v>
      </c>
      <c r="E111" s="18">
        <v>99</v>
      </c>
      <c r="F111" s="19">
        <f t="shared" si="8"/>
        <v>2076.1015144537614</v>
      </c>
      <c r="G111" s="20">
        <f t="shared" si="6"/>
        <v>21.765832579964414</v>
      </c>
      <c r="H111" s="21">
        <f t="shared" si="7"/>
        <v>89.47828913055919</v>
      </c>
    </row>
    <row r="112" spans="2:8" x14ac:dyDescent="0.25">
      <c r="B112" s="3">
        <v>40653</v>
      </c>
      <c r="C112" s="4">
        <v>19</v>
      </c>
      <c r="E112" s="22">
        <v>100</v>
      </c>
      <c r="F112" s="23">
        <f t="shared" si="8"/>
        <v>2096.4179050338294</v>
      </c>
      <c r="G112" s="24">
        <f t="shared" si="6"/>
        <v>21.874391021878317</v>
      </c>
      <c r="H112" s="21">
        <f t="shared" si="7"/>
        <v>89.924567655281294</v>
      </c>
    </row>
    <row r="113" spans="2:3" x14ac:dyDescent="0.25">
      <c r="B113" s="3">
        <v>40654</v>
      </c>
      <c r="C113" s="4">
        <v>16</v>
      </c>
    </row>
    <row r="114" spans="2:3" x14ac:dyDescent="0.25">
      <c r="B114" s="3">
        <v>40655</v>
      </c>
      <c r="C114" s="4">
        <v>17</v>
      </c>
    </row>
    <row r="115" spans="2:3" x14ac:dyDescent="0.25">
      <c r="B115" s="3">
        <v>40656</v>
      </c>
      <c r="C115" s="4">
        <v>16</v>
      </c>
    </row>
    <row r="116" spans="2:3" x14ac:dyDescent="0.25">
      <c r="B116" s="3">
        <v>40657</v>
      </c>
      <c r="C116" s="4">
        <v>15</v>
      </c>
    </row>
    <row r="117" spans="2:3" x14ac:dyDescent="0.25">
      <c r="B117" s="3">
        <v>40658</v>
      </c>
      <c r="C117" s="4">
        <v>20</v>
      </c>
    </row>
    <row r="118" spans="2:3" x14ac:dyDescent="0.25">
      <c r="B118" s="3">
        <v>40659</v>
      </c>
      <c r="C118" s="4">
        <v>22</v>
      </c>
    </row>
    <row r="119" spans="2:3" x14ac:dyDescent="0.25">
      <c r="B119" s="3">
        <v>40660</v>
      </c>
      <c r="C119" s="4">
        <v>16</v>
      </c>
    </row>
    <row r="120" spans="2:3" x14ac:dyDescent="0.25">
      <c r="B120" s="3">
        <v>40661</v>
      </c>
      <c r="C120" s="4">
        <v>27</v>
      </c>
    </row>
    <row r="121" spans="2:3" x14ac:dyDescent="0.25">
      <c r="B121" s="3">
        <v>40662</v>
      </c>
      <c r="C121" s="4">
        <v>16</v>
      </c>
    </row>
    <row r="122" spans="2:3" x14ac:dyDescent="0.25">
      <c r="B122" s="3">
        <v>40663</v>
      </c>
      <c r="C122" s="4">
        <v>17</v>
      </c>
    </row>
    <row r="123" spans="2:3" x14ac:dyDescent="0.25">
      <c r="B123" s="3">
        <v>40664</v>
      </c>
      <c r="C123" s="4">
        <v>26</v>
      </c>
    </row>
    <row r="124" spans="2:3" x14ac:dyDescent="0.25">
      <c r="B124" s="3">
        <v>40665</v>
      </c>
      <c r="C124" s="4">
        <v>19</v>
      </c>
    </row>
    <row r="125" spans="2:3" x14ac:dyDescent="0.25">
      <c r="B125" s="3">
        <v>40666</v>
      </c>
      <c r="C125" s="4">
        <v>19</v>
      </c>
    </row>
    <row r="126" spans="2:3" x14ac:dyDescent="0.25">
      <c r="B126" s="3">
        <v>40667</v>
      </c>
      <c r="C126" s="4">
        <v>17</v>
      </c>
    </row>
    <row r="127" spans="2:3" x14ac:dyDescent="0.25">
      <c r="B127" s="3">
        <v>40668</v>
      </c>
      <c r="C127" s="4">
        <v>22</v>
      </c>
    </row>
    <row r="128" spans="2:3" x14ac:dyDescent="0.25">
      <c r="B128" s="3">
        <v>40669</v>
      </c>
      <c r="C128" s="4">
        <v>28</v>
      </c>
    </row>
    <row r="129" spans="2:3" x14ac:dyDescent="0.25">
      <c r="B129" s="3">
        <v>40670</v>
      </c>
      <c r="C129" s="4">
        <v>20</v>
      </c>
    </row>
    <row r="130" spans="2:3" x14ac:dyDescent="0.25">
      <c r="B130" s="3">
        <v>40671</v>
      </c>
      <c r="C130" s="4">
        <v>18</v>
      </c>
    </row>
    <row r="131" spans="2:3" x14ac:dyDescent="0.25">
      <c r="B131" s="3">
        <v>40672</v>
      </c>
      <c r="C131" s="4">
        <v>23</v>
      </c>
    </row>
    <row r="132" spans="2:3" x14ac:dyDescent="0.25">
      <c r="B132" s="3">
        <v>40673</v>
      </c>
      <c r="C132" s="4">
        <v>22</v>
      </c>
    </row>
    <row r="133" spans="2:3" x14ac:dyDescent="0.25">
      <c r="B133" s="3">
        <v>40674</v>
      </c>
      <c r="C133" s="4">
        <v>30</v>
      </c>
    </row>
    <row r="134" spans="2:3" x14ac:dyDescent="0.25">
      <c r="B134" s="3">
        <v>40675</v>
      </c>
      <c r="C134" s="4">
        <v>23</v>
      </c>
    </row>
    <row r="135" spans="2:3" x14ac:dyDescent="0.25">
      <c r="B135" s="3">
        <v>40676</v>
      </c>
      <c r="C135" s="4">
        <v>28</v>
      </c>
    </row>
    <row r="136" spans="2:3" x14ac:dyDescent="0.25">
      <c r="B136" s="3">
        <v>40677</v>
      </c>
      <c r="C136" s="4">
        <v>18</v>
      </c>
    </row>
    <row r="137" spans="2:3" x14ac:dyDescent="0.25">
      <c r="B137" s="3">
        <v>40678</v>
      </c>
      <c r="C137" s="4">
        <v>25</v>
      </c>
    </row>
    <row r="138" spans="2:3" x14ac:dyDescent="0.25">
      <c r="B138" s="3">
        <v>40679</v>
      </c>
      <c r="C138" s="4">
        <v>15</v>
      </c>
    </row>
    <row r="139" spans="2:3" x14ac:dyDescent="0.25">
      <c r="B139" s="3">
        <v>40680</v>
      </c>
      <c r="C139" s="4">
        <v>24</v>
      </c>
    </row>
    <row r="140" spans="2:3" x14ac:dyDescent="0.25">
      <c r="B140" s="3">
        <v>40681</v>
      </c>
      <c r="C140" s="4">
        <v>10</v>
      </c>
    </row>
    <row r="141" spans="2:3" x14ac:dyDescent="0.25">
      <c r="B141" s="3">
        <v>40682</v>
      </c>
      <c r="C141" s="4">
        <v>26</v>
      </c>
    </row>
    <row r="142" spans="2:3" x14ac:dyDescent="0.25">
      <c r="B142" s="3">
        <v>40683</v>
      </c>
      <c r="C142" s="4">
        <v>22</v>
      </c>
    </row>
    <row r="143" spans="2:3" x14ac:dyDescent="0.25">
      <c r="B143" s="3">
        <v>40684</v>
      </c>
      <c r="C143" s="4">
        <v>23</v>
      </c>
    </row>
    <row r="144" spans="2:3" x14ac:dyDescent="0.25">
      <c r="B144" s="3">
        <v>40685</v>
      </c>
      <c r="C144" s="4">
        <v>9</v>
      </c>
    </row>
    <row r="145" spans="2:3" x14ac:dyDescent="0.25">
      <c r="B145" s="3">
        <v>40686</v>
      </c>
      <c r="C145" s="4">
        <v>24</v>
      </c>
    </row>
    <row r="146" spans="2:3" x14ac:dyDescent="0.25">
      <c r="B146" s="3">
        <v>40687</v>
      </c>
      <c r="C146" s="4">
        <v>27</v>
      </c>
    </row>
    <row r="147" spans="2:3" x14ac:dyDescent="0.25">
      <c r="B147" s="3">
        <v>40688</v>
      </c>
      <c r="C147" s="4">
        <v>24</v>
      </c>
    </row>
    <row r="148" spans="2:3" x14ac:dyDescent="0.25">
      <c r="B148" s="3">
        <v>40689</v>
      </c>
      <c r="C148" s="4">
        <v>28</v>
      </c>
    </row>
    <row r="149" spans="2:3" x14ac:dyDescent="0.25">
      <c r="B149" s="3">
        <v>40690</v>
      </c>
      <c r="C149" s="4">
        <v>19</v>
      </c>
    </row>
    <row r="150" spans="2:3" x14ac:dyDescent="0.25">
      <c r="B150" s="3">
        <v>40691</v>
      </c>
      <c r="C150" s="4">
        <v>26</v>
      </c>
    </row>
    <row r="151" spans="2:3" x14ac:dyDescent="0.25">
      <c r="B151" s="3">
        <v>40692</v>
      </c>
      <c r="C151" s="4">
        <v>23</v>
      </c>
    </row>
    <row r="152" spans="2:3" x14ac:dyDescent="0.25">
      <c r="B152" s="3">
        <v>40693</v>
      </c>
      <c r="C152" s="4">
        <v>16</v>
      </c>
    </row>
    <row r="153" spans="2:3" x14ac:dyDescent="0.25">
      <c r="B153" s="3">
        <v>40694</v>
      </c>
      <c r="C153" s="4">
        <v>11</v>
      </c>
    </row>
    <row r="154" spans="2:3" x14ac:dyDescent="0.25">
      <c r="B154" s="3">
        <v>40695</v>
      </c>
      <c r="C154" s="4">
        <v>22</v>
      </c>
    </row>
    <row r="155" spans="2:3" x14ac:dyDescent="0.25">
      <c r="B155" s="3">
        <v>40696</v>
      </c>
      <c r="C155" s="4">
        <v>18</v>
      </c>
    </row>
    <row r="156" spans="2:3" x14ac:dyDescent="0.25">
      <c r="B156" s="3">
        <v>40697</v>
      </c>
      <c r="C156" s="4">
        <v>30</v>
      </c>
    </row>
    <row r="157" spans="2:3" x14ac:dyDescent="0.25">
      <c r="B157" s="3">
        <v>40698</v>
      </c>
      <c r="C157" s="4">
        <v>26</v>
      </c>
    </row>
    <row r="158" spans="2:3" x14ac:dyDescent="0.25">
      <c r="B158" s="3">
        <v>40699</v>
      </c>
      <c r="C158" s="4">
        <v>21</v>
      </c>
    </row>
    <row r="159" spans="2:3" x14ac:dyDescent="0.25">
      <c r="B159" s="3">
        <v>40700</v>
      </c>
      <c r="C159" s="4">
        <v>18</v>
      </c>
    </row>
    <row r="160" spans="2:3" x14ac:dyDescent="0.25">
      <c r="B160" s="3">
        <v>40701</v>
      </c>
      <c r="C160" s="4">
        <v>10</v>
      </c>
    </row>
    <row r="161" spans="2:3" x14ac:dyDescent="0.25">
      <c r="B161" s="3">
        <v>40702</v>
      </c>
      <c r="C161" s="4">
        <v>21</v>
      </c>
    </row>
    <row r="162" spans="2:3" x14ac:dyDescent="0.25">
      <c r="B162" s="3">
        <v>40703</v>
      </c>
      <c r="C162" s="4">
        <v>20</v>
      </c>
    </row>
    <row r="163" spans="2:3" x14ac:dyDescent="0.25">
      <c r="B163" s="3">
        <v>40704</v>
      </c>
      <c r="C163" s="4">
        <v>24</v>
      </c>
    </row>
    <row r="164" spans="2:3" x14ac:dyDescent="0.25">
      <c r="B164" s="3">
        <v>40705</v>
      </c>
      <c r="C164" s="4">
        <v>16</v>
      </c>
    </row>
    <row r="165" spans="2:3" x14ac:dyDescent="0.25">
      <c r="B165" s="3">
        <v>40706</v>
      </c>
      <c r="C165" s="4">
        <v>14</v>
      </c>
    </row>
    <row r="166" spans="2:3" x14ac:dyDescent="0.25">
      <c r="B166" s="3">
        <v>40707</v>
      </c>
      <c r="C166" s="4">
        <v>27</v>
      </c>
    </row>
    <row r="167" spans="2:3" x14ac:dyDescent="0.25">
      <c r="B167" s="3">
        <v>40708</v>
      </c>
      <c r="C167" s="4">
        <v>21</v>
      </c>
    </row>
    <row r="168" spans="2:3" x14ac:dyDescent="0.25">
      <c r="B168" s="3">
        <v>40709</v>
      </c>
      <c r="C168" s="4">
        <v>15</v>
      </c>
    </row>
    <row r="169" spans="2:3" x14ac:dyDescent="0.25">
      <c r="B169" s="3">
        <v>40710</v>
      </c>
      <c r="C169" s="4">
        <v>17</v>
      </c>
    </row>
    <row r="170" spans="2:3" x14ac:dyDescent="0.25">
      <c r="B170" s="3">
        <v>40711</v>
      </c>
      <c r="C170" s="4">
        <v>16</v>
      </c>
    </row>
    <row r="171" spans="2:3" x14ac:dyDescent="0.25">
      <c r="B171" s="3">
        <v>40712</v>
      </c>
      <c r="C171" s="4">
        <v>20</v>
      </c>
    </row>
    <row r="172" spans="2:3" x14ac:dyDescent="0.25">
      <c r="B172" s="3">
        <v>40713</v>
      </c>
      <c r="C172" s="4">
        <v>28</v>
      </c>
    </row>
    <row r="173" spans="2:3" x14ac:dyDescent="0.25">
      <c r="B173" s="3">
        <v>40714</v>
      </c>
      <c r="C173" s="4">
        <v>19</v>
      </c>
    </row>
    <row r="174" spans="2:3" x14ac:dyDescent="0.25">
      <c r="B174" s="3">
        <v>40715</v>
      </c>
      <c r="C174" s="4">
        <v>18</v>
      </c>
    </row>
    <row r="175" spans="2:3" x14ac:dyDescent="0.25">
      <c r="B175" s="3">
        <v>40716</v>
      </c>
      <c r="C175" s="4">
        <v>9</v>
      </c>
    </row>
    <row r="176" spans="2:3" x14ac:dyDescent="0.25">
      <c r="B176" s="3">
        <v>40717</v>
      </c>
      <c r="C176" s="4">
        <v>19</v>
      </c>
    </row>
    <row r="177" spans="2:3" x14ac:dyDescent="0.25">
      <c r="B177" s="3">
        <v>40718</v>
      </c>
      <c r="C177" s="4">
        <v>18</v>
      </c>
    </row>
    <row r="178" spans="2:3" x14ac:dyDescent="0.25">
      <c r="B178" s="3">
        <v>40719</v>
      </c>
      <c r="C178" s="4">
        <v>26</v>
      </c>
    </row>
    <row r="179" spans="2:3" x14ac:dyDescent="0.25">
      <c r="B179" s="3">
        <v>40720</v>
      </c>
      <c r="C179" s="4">
        <v>13</v>
      </c>
    </row>
    <row r="180" spans="2:3" x14ac:dyDescent="0.25">
      <c r="B180" s="3">
        <v>40721</v>
      </c>
      <c r="C180" s="4">
        <v>20</v>
      </c>
    </row>
    <row r="181" spans="2:3" x14ac:dyDescent="0.25">
      <c r="B181" s="3">
        <v>40722</v>
      </c>
      <c r="C181" s="4">
        <v>16</v>
      </c>
    </row>
    <row r="182" spans="2:3" x14ac:dyDescent="0.25">
      <c r="B182" s="3">
        <v>40723</v>
      </c>
      <c r="C182" s="4">
        <v>25</v>
      </c>
    </row>
    <row r="183" spans="2:3" x14ac:dyDescent="0.25">
      <c r="B183" s="3">
        <v>40724</v>
      </c>
      <c r="C183" s="4">
        <v>29</v>
      </c>
    </row>
    <row r="184" spans="2:3" x14ac:dyDescent="0.25">
      <c r="B184" s="3">
        <v>40725</v>
      </c>
      <c r="C184" s="4">
        <v>23</v>
      </c>
    </row>
    <row r="185" spans="2:3" x14ac:dyDescent="0.25">
      <c r="B185" s="3">
        <v>40726</v>
      </c>
      <c r="C185" s="4">
        <v>22</v>
      </c>
    </row>
    <row r="186" spans="2:3" x14ac:dyDescent="0.25">
      <c r="B186" s="3">
        <v>40727</v>
      </c>
      <c r="C186" s="4">
        <v>23</v>
      </c>
    </row>
    <row r="187" spans="2:3" x14ac:dyDescent="0.25">
      <c r="B187" s="3">
        <v>40728</v>
      </c>
      <c r="C187" s="4">
        <v>15</v>
      </c>
    </row>
    <row r="188" spans="2:3" x14ac:dyDescent="0.25">
      <c r="B188" s="3">
        <v>40729</v>
      </c>
      <c r="C188" s="4">
        <v>15</v>
      </c>
    </row>
    <row r="189" spans="2:3" x14ac:dyDescent="0.25">
      <c r="B189" s="3">
        <v>40730</v>
      </c>
      <c r="C189" s="4">
        <v>14</v>
      </c>
    </row>
    <row r="190" spans="2:3" x14ac:dyDescent="0.25">
      <c r="B190" s="3">
        <v>40731</v>
      </c>
      <c r="C190" s="4">
        <v>26</v>
      </c>
    </row>
    <row r="191" spans="2:3" x14ac:dyDescent="0.25">
      <c r="B191" s="3">
        <v>40732</v>
      </c>
      <c r="C191" s="4">
        <v>22</v>
      </c>
    </row>
    <row r="192" spans="2:3" x14ac:dyDescent="0.25">
      <c r="B192" s="3">
        <v>40733</v>
      </c>
      <c r="C192" s="4">
        <v>16</v>
      </c>
    </row>
    <row r="193" spans="2:3" x14ac:dyDescent="0.25">
      <c r="B193" s="3">
        <v>40734</v>
      </c>
      <c r="C193" s="4">
        <v>18</v>
      </c>
    </row>
    <row r="194" spans="2:3" x14ac:dyDescent="0.25">
      <c r="B194" s="3">
        <v>40735</v>
      </c>
      <c r="C194" s="4">
        <v>26</v>
      </c>
    </row>
    <row r="195" spans="2:3" x14ac:dyDescent="0.25">
      <c r="B195" s="3">
        <v>40736</v>
      </c>
      <c r="C195" s="4">
        <v>19</v>
      </c>
    </row>
    <row r="196" spans="2:3" x14ac:dyDescent="0.25">
      <c r="B196" s="3">
        <v>40737</v>
      </c>
      <c r="C196" s="4">
        <v>14</v>
      </c>
    </row>
    <row r="197" spans="2:3" x14ac:dyDescent="0.25">
      <c r="B197" s="3">
        <v>40738</v>
      </c>
      <c r="C197" s="4">
        <v>28</v>
      </c>
    </row>
    <row r="198" spans="2:3" x14ac:dyDescent="0.25">
      <c r="B198" s="3">
        <v>40739</v>
      </c>
      <c r="C198" s="4">
        <v>19</v>
      </c>
    </row>
    <row r="199" spans="2:3" x14ac:dyDescent="0.25">
      <c r="B199" s="3">
        <v>40740</v>
      </c>
      <c r="C199" s="4">
        <v>23</v>
      </c>
    </row>
    <row r="200" spans="2:3" x14ac:dyDescent="0.25">
      <c r="B200" s="3">
        <v>40741</v>
      </c>
      <c r="C200" s="4">
        <v>8</v>
      </c>
    </row>
    <row r="201" spans="2:3" x14ac:dyDescent="0.25">
      <c r="B201" s="3">
        <v>40742</v>
      </c>
      <c r="C201" s="4">
        <v>24</v>
      </c>
    </row>
    <row r="202" spans="2:3" x14ac:dyDescent="0.25">
      <c r="B202" s="3">
        <v>40743</v>
      </c>
      <c r="C202" s="4">
        <v>19</v>
      </c>
    </row>
    <row r="203" spans="2:3" x14ac:dyDescent="0.25">
      <c r="B203" s="3">
        <v>40744</v>
      </c>
      <c r="C203" s="4">
        <v>23</v>
      </c>
    </row>
    <row r="204" spans="2:3" x14ac:dyDescent="0.25">
      <c r="B204" s="3">
        <v>40745</v>
      </c>
      <c r="C204" s="4">
        <v>25</v>
      </c>
    </row>
    <row r="205" spans="2:3" x14ac:dyDescent="0.25">
      <c r="B205" s="3">
        <v>40746</v>
      </c>
      <c r="C205" s="4">
        <v>14</v>
      </c>
    </row>
    <row r="206" spans="2:3" x14ac:dyDescent="0.25">
      <c r="B206" s="3">
        <v>40747</v>
      </c>
      <c r="C206" s="4">
        <v>13</v>
      </c>
    </row>
    <row r="207" spans="2:3" x14ac:dyDescent="0.25">
      <c r="B207" s="3">
        <v>40748</v>
      </c>
      <c r="C207" s="4">
        <v>22</v>
      </c>
    </row>
    <row r="208" spans="2:3" x14ac:dyDescent="0.25">
      <c r="B208" s="3">
        <v>40749</v>
      </c>
      <c r="C208" s="4">
        <v>24</v>
      </c>
    </row>
    <row r="209" spans="2:3" x14ac:dyDescent="0.25">
      <c r="B209" s="3">
        <v>40750</v>
      </c>
      <c r="C209" s="4">
        <v>17</v>
      </c>
    </row>
    <row r="210" spans="2:3" x14ac:dyDescent="0.25">
      <c r="B210" s="3">
        <v>40751</v>
      </c>
      <c r="C210" s="4">
        <v>23</v>
      </c>
    </row>
    <row r="211" spans="2:3" x14ac:dyDescent="0.25">
      <c r="B211" s="3">
        <v>40752</v>
      </c>
      <c r="C211" s="4">
        <v>23</v>
      </c>
    </row>
    <row r="212" spans="2:3" x14ac:dyDescent="0.25">
      <c r="B212" s="3">
        <v>40753</v>
      </c>
      <c r="C212" s="4">
        <v>17</v>
      </c>
    </row>
    <row r="213" spans="2:3" x14ac:dyDescent="0.25">
      <c r="B213" s="3">
        <v>40754</v>
      </c>
      <c r="C213" s="4">
        <v>24</v>
      </c>
    </row>
    <row r="214" spans="2:3" x14ac:dyDescent="0.25">
      <c r="B214" s="3">
        <v>40755</v>
      </c>
      <c r="C214" s="4">
        <v>8</v>
      </c>
    </row>
    <row r="215" spans="2:3" x14ac:dyDescent="0.25">
      <c r="B215" s="3">
        <v>40756</v>
      </c>
      <c r="C215" s="4">
        <v>20</v>
      </c>
    </row>
    <row r="216" spans="2:3" x14ac:dyDescent="0.25">
      <c r="B216" s="3">
        <v>40757</v>
      </c>
      <c r="C216" s="4">
        <v>12</v>
      </c>
    </row>
    <row r="217" spans="2:3" x14ac:dyDescent="0.25">
      <c r="B217" s="3">
        <v>40758</v>
      </c>
      <c r="C217" s="4">
        <v>28</v>
      </c>
    </row>
    <row r="218" spans="2:3" x14ac:dyDescent="0.25">
      <c r="B218" s="3">
        <v>40759</v>
      </c>
      <c r="C218" s="4">
        <v>19</v>
      </c>
    </row>
    <row r="219" spans="2:3" x14ac:dyDescent="0.25">
      <c r="B219" s="3">
        <v>40760</v>
      </c>
      <c r="C219" s="4">
        <v>26</v>
      </c>
    </row>
    <row r="220" spans="2:3" x14ac:dyDescent="0.25">
      <c r="B220" s="3">
        <v>40761</v>
      </c>
      <c r="C220" s="4">
        <v>16</v>
      </c>
    </row>
    <row r="221" spans="2:3" x14ac:dyDescent="0.25">
      <c r="B221" s="3">
        <v>40762</v>
      </c>
      <c r="C221" s="4">
        <v>19</v>
      </c>
    </row>
    <row r="222" spans="2:3" x14ac:dyDescent="0.25">
      <c r="B222" s="3">
        <v>40763</v>
      </c>
      <c r="C222" s="4">
        <v>23</v>
      </c>
    </row>
    <row r="223" spans="2:3" x14ac:dyDescent="0.25">
      <c r="B223" s="3">
        <v>40764</v>
      </c>
      <c r="C223" s="4">
        <v>18</v>
      </c>
    </row>
    <row r="224" spans="2:3" x14ac:dyDescent="0.25">
      <c r="B224" s="3">
        <v>40765</v>
      </c>
      <c r="C224" s="4">
        <v>20</v>
      </c>
    </row>
    <row r="225" spans="2:3" x14ac:dyDescent="0.25">
      <c r="B225" s="3">
        <v>40766</v>
      </c>
      <c r="C225" s="4">
        <v>10</v>
      </c>
    </row>
    <row r="226" spans="2:3" x14ac:dyDescent="0.25">
      <c r="B226" s="3">
        <v>40767</v>
      </c>
      <c r="C226" s="4">
        <v>28</v>
      </c>
    </row>
    <row r="227" spans="2:3" x14ac:dyDescent="0.25">
      <c r="B227" s="3">
        <v>40768</v>
      </c>
      <c r="C227" s="4">
        <v>20</v>
      </c>
    </row>
    <row r="228" spans="2:3" x14ac:dyDescent="0.25">
      <c r="B228" s="3">
        <v>40769</v>
      </c>
      <c r="C228" s="4">
        <v>25</v>
      </c>
    </row>
    <row r="229" spans="2:3" x14ac:dyDescent="0.25">
      <c r="B229" s="3">
        <v>40770</v>
      </c>
      <c r="C229" s="4">
        <v>19</v>
      </c>
    </row>
    <row r="230" spans="2:3" x14ac:dyDescent="0.25">
      <c r="B230" s="3">
        <v>40771</v>
      </c>
      <c r="C230" s="4">
        <v>28</v>
      </c>
    </row>
    <row r="231" spans="2:3" x14ac:dyDescent="0.25">
      <c r="B231" s="3">
        <v>40772</v>
      </c>
      <c r="C231" s="4">
        <v>21</v>
      </c>
    </row>
    <row r="232" spans="2:3" x14ac:dyDescent="0.25">
      <c r="B232" s="3">
        <v>40773</v>
      </c>
      <c r="C232" s="4">
        <v>22</v>
      </c>
    </row>
    <row r="233" spans="2:3" x14ac:dyDescent="0.25">
      <c r="B233" s="3">
        <v>40774</v>
      </c>
      <c r="C233" s="4">
        <v>17</v>
      </c>
    </row>
    <row r="234" spans="2:3" x14ac:dyDescent="0.25">
      <c r="B234" s="3">
        <v>40775</v>
      </c>
      <c r="C234" s="4">
        <v>15</v>
      </c>
    </row>
    <row r="235" spans="2:3" x14ac:dyDescent="0.25">
      <c r="B235" s="3">
        <v>40776</v>
      </c>
      <c r="C235" s="4">
        <v>29</v>
      </c>
    </row>
    <row r="236" spans="2:3" x14ac:dyDescent="0.25">
      <c r="B236" s="3">
        <v>40777</v>
      </c>
      <c r="C236" s="4">
        <v>21</v>
      </c>
    </row>
    <row r="237" spans="2:3" x14ac:dyDescent="0.25">
      <c r="B237" s="3">
        <v>40778</v>
      </c>
      <c r="C237" s="4">
        <v>24</v>
      </c>
    </row>
    <row r="238" spans="2:3" x14ac:dyDescent="0.25">
      <c r="B238" s="3">
        <v>40779</v>
      </c>
      <c r="C238" s="4">
        <v>26</v>
      </c>
    </row>
    <row r="239" spans="2:3" x14ac:dyDescent="0.25">
      <c r="B239" s="3">
        <v>40780</v>
      </c>
      <c r="C239" s="4">
        <v>21</v>
      </c>
    </row>
    <row r="240" spans="2:3" x14ac:dyDescent="0.25">
      <c r="B240" s="3">
        <v>40781</v>
      </c>
      <c r="C240" s="4">
        <v>31</v>
      </c>
    </row>
    <row r="241" spans="2:3" x14ac:dyDescent="0.25">
      <c r="B241" s="3">
        <v>40782</v>
      </c>
      <c r="C241" s="4">
        <v>24</v>
      </c>
    </row>
    <row r="242" spans="2:3" x14ac:dyDescent="0.25">
      <c r="B242" s="3">
        <v>40783</v>
      </c>
      <c r="C242" s="4">
        <v>24</v>
      </c>
    </row>
    <row r="243" spans="2:3" x14ac:dyDescent="0.25">
      <c r="B243" s="3">
        <v>40784</v>
      </c>
      <c r="C243" s="4">
        <v>26</v>
      </c>
    </row>
    <row r="244" spans="2:3" x14ac:dyDescent="0.25">
      <c r="B244" s="3">
        <v>40785</v>
      </c>
      <c r="C244" s="4">
        <v>24</v>
      </c>
    </row>
    <row r="245" spans="2:3" x14ac:dyDescent="0.25">
      <c r="B245" s="3">
        <v>40786</v>
      </c>
      <c r="C245" s="4">
        <v>28</v>
      </c>
    </row>
    <row r="246" spans="2:3" x14ac:dyDescent="0.25">
      <c r="B246" s="3">
        <v>40787</v>
      </c>
      <c r="C246" s="4">
        <v>17</v>
      </c>
    </row>
    <row r="247" spans="2:3" x14ac:dyDescent="0.25">
      <c r="B247" s="3">
        <v>40788</v>
      </c>
      <c r="C247" s="4">
        <v>14</v>
      </c>
    </row>
    <row r="248" spans="2:3" x14ac:dyDescent="0.25">
      <c r="B248" s="3">
        <v>40789</v>
      </c>
      <c r="C248" s="4">
        <v>14</v>
      </c>
    </row>
    <row r="249" spans="2:3" x14ac:dyDescent="0.25">
      <c r="B249" s="3">
        <v>40790</v>
      </c>
      <c r="C249" s="4">
        <v>8</v>
      </c>
    </row>
    <row r="250" spans="2:3" x14ac:dyDescent="0.25">
      <c r="B250" s="3">
        <v>40791</v>
      </c>
      <c r="C250" s="4">
        <v>18</v>
      </c>
    </row>
    <row r="251" spans="2:3" x14ac:dyDescent="0.25">
      <c r="B251" s="3">
        <v>40792</v>
      </c>
      <c r="C251" s="4">
        <v>26</v>
      </c>
    </row>
    <row r="252" spans="2:3" x14ac:dyDescent="0.25">
      <c r="B252" s="3">
        <v>40793</v>
      </c>
      <c r="C252" s="4">
        <v>20</v>
      </c>
    </row>
    <row r="253" spans="2:3" x14ac:dyDescent="0.25">
      <c r="B253" s="3">
        <v>40794</v>
      </c>
      <c r="C253" s="4">
        <v>28</v>
      </c>
    </row>
    <row r="254" spans="2:3" x14ac:dyDescent="0.25">
      <c r="B254" s="3">
        <v>40795</v>
      </c>
      <c r="C254" s="4">
        <v>24</v>
      </c>
    </row>
    <row r="255" spans="2:3" x14ac:dyDescent="0.25">
      <c r="B255" s="3">
        <v>40796</v>
      </c>
      <c r="C255" s="4">
        <v>18</v>
      </c>
    </row>
    <row r="256" spans="2:3" x14ac:dyDescent="0.25">
      <c r="B256" s="3">
        <v>40797</v>
      </c>
      <c r="C256" s="4">
        <v>18</v>
      </c>
    </row>
    <row r="257" spans="2:3" x14ac:dyDescent="0.25">
      <c r="B257" s="3">
        <v>40798</v>
      </c>
      <c r="C257" s="4">
        <v>17</v>
      </c>
    </row>
    <row r="258" spans="2:3" x14ac:dyDescent="0.25">
      <c r="B258" s="3">
        <v>40799</v>
      </c>
      <c r="C258" s="4">
        <v>28</v>
      </c>
    </row>
    <row r="259" spans="2:3" x14ac:dyDescent="0.25">
      <c r="B259" s="3">
        <v>40800</v>
      </c>
      <c r="C259" s="4">
        <v>22</v>
      </c>
    </row>
    <row r="260" spans="2:3" x14ac:dyDescent="0.25">
      <c r="B260" s="3">
        <v>40801</v>
      </c>
      <c r="C260" s="4">
        <v>26</v>
      </c>
    </row>
    <row r="261" spans="2:3" x14ac:dyDescent="0.25">
      <c r="B261" s="3">
        <v>40802</v>
      </c>
      <c r="C261" s="4">
        <v>15</v>
      </c>
    </row>
    <row r="262" spans="2:3" x14ac:dyDescent="0.25">
      <c r="B262" s="3">
        <v>40803</v>
      </c>
      <c r="C262" s="4">
        <v>20</v>
      </c>
    </row>
    <row r="263" spans="2:3" x14ac:dyDescent="0.25">
      <c r="B263" s="3">
        <v>40804</v>
      </c>
      <c r="C263" s="4">
        <v>19</v>
      </c>
    </row>
    <row r="264" spans="2:3" x14ac:dyDescent="0.25">
      <c r="B264" s="3">
        <v>40805</v>
      </c>
      <c r="C264" s="4">
        <v>20</v>
      </c>
    </row>
    <row r="265" spans="2:3" x14ac:dyDescent="0.25">
      <c r="B265" s="3">
        <v>40806</v>
      </c>
      <c r="C265" s="4">
        <v>17</v>
      </c>
    </row>
    <row r="266" spans="2:3" x14ac:dyDescent="0.25">
      <c r="B266" s="3">
        <v>40807</v>
      </c>
      <c r="C266" s="4">
        <v>18</v>
      </c>
    </row>
    <row r="267" spans="2:3" x14ac:dyDescent="0.25">
      <c r="B267" s="3">
        <v>40808</v>
      </c>
      <c r="C267" s="4">
        <v>18</v>
      </c>
    </row>
    <row r="268" spans="2:3" x14ac:dyDescent="0.25">
      <c r="B268" s="3">
        <v>40809</v>
      </c>
      <c r="C268" s="4">
        <v>12</v>
      </c>
    </row>
    <row r="269" spans="2:3" x14ac:dyDescent="0.25">
      <c r="B269" s="3">
        <v>40810</v>
      </c>
      <c r="C269" s="4">
        <v>26</v>
      </c>
    </row>
    <row r="270" spans="2:3" x14ac:dyDescent="0.25">
      <c r="B270" s="3">
        <v>40811</v>
      </c>
      <c r="C270" s="4">
        <v>16</v>
      </c>
    </row>
    <row r="271" spans="2:3" x14ac:dyDescent="0.25">
      <c r="B271" s="3">
        <v>40812</v>
      </c>
      <c r="C271" s="4">
        <v>22</v>
      </c>
    </row>
    <row r="272" spans="2:3" x14ac:dyDescent="0.25">
      <c r="B272" s="3">
        <v>40813</v>
      </c>
      <c r="C272" s="4">
        <v>16</v>
      </c>
    </row>
    <row r="273" spans="2:3" x14ac:dyDescent="0.25">
      <c r="B273" s="3">
        <v>40814</v>
      </c>
      <c r="C273" s="4">
        <v>13</v>
      </c>
    </row>
    <row r="274" spans="2:3" x14ac:dyDescent="0.25">
      <c r="B274" s="3">
        <v>40815</v>
      </c>
      <c r="C274" s="4">
        <v>15</v>
      </c>
    </row>
    <row r="275" spans="2:3" x14ac:dyDescent="0.25">
      <c r="B275" s="3">
        <v>40816</v>
      </c>
      <c r="C275" s="4">
        <v>21</v>
      </c>
    </row>
    <row r="276" spans="2:3" x14ac:dyDescent="0.25">
      <c r="B276" s="3">
        <v>40817</v>
      </c>
      <c r="C276" s="4">
        <v>20</v>
      </c>
    </row>
    <row r="277" spans="2:3" x14ac:dyDescent="0.25">
      <c r="B277" s="3">
        <v>40818</v>
      </c>
      <c r="C277" s="4">
        <v>19</v>
      </c>
    </row>
    <row r="278" spans="2:3" x14ac:dyDescent="0.25">
      <c r="B278" s="3">
        <v>40819</v>
      </c>
      <c r="C278" s="4">
        <v>24</v>
      </c>
    </row>
    <row r="279" spans="2:3" x14ac:dyDescent="0.25">
      <c r="B279" s="3">
        <v>40820</v>
      </c>
      <c r="C279" s="4">
        <v>23</v>
      </c>
    </row>
    <row r="280" spans="2:3" x14ac:dyDescent="0.25">
      <c r="B280" s="3">
        <v>40821</v>
      </c>
      <c r="C280" s="4">
        <v>20</v>
      </c>
    </row>
    <row r="281" spans="2:3" x14ac:dyDescent="0.25">
      <c r="B281" s="3">
        <v>40822</v>
      </c>
      <c r="C281" s="4">
        <v>20</v>
      </c>
    </row>
    <row r="282" spans="2:3" x14ac:dyDescent="0.25">
      <c r="B282" s="3">
        <v>40823</v>
      </c>
      <c r="C282" s="4">
        <v>29</v>
      </c>
    </row>
    <row r="283" spans="2:3" x14ac:dyDescent="0.25">
      <c r="B283" s="3">
        <v>40824</v>
      </c>
      <c r="C283" s="4">
        <v>11</v>
      </c>
    </row>
    <row r="284" spans="2:3" x14ac:dyDescent="0.25">
      <c r="B284" s="3">
        <v>40825</v>
      </c>
      <c r="C284" s="4">
        <v>20</v>
      </c>
    </row>
    <row r="285" spans="2:3" x14ac:dyDescent="0.25">
      <c r="B285" s="3">
        <v>40826</v>
      </c>
      <c r="C285" s="4">
        <v>24</v>
      </c>
    </row>
    <row r="286" spans="2:3" x14ac:dyDescent="0.25">
      <c r="B286" s="3">
        <v>40827</v>
      </c>
      <c r="C286" s="4">
        <v>17</v>
      </c>
    </row>
    <row r="287" spans="2:3" x14ac:dyDescent="0.25">
      <c r="B287" s="3">
        <v>40828</v>
      </c>
      <c r="C287" s="4">
        <v>23</v>
      </c>
    </row>
    <row r="288" spans="2:3" x14ac:dyDescent="0.25">
      <c r="B288" s="3">
        <v>40829</v>
      </c>
      <c r="C288" s="4">
        <v>25</v>
      </c>
    </row>
    <row r="289" spans="2:3" x14ac:dyDescent="0.25">
      <c r="B289" s="3">
        <v>40830</v>
      </c>
      <c r="C289" s="4">
        <v>17</v>
      </c>
    </row>
    <row r="290" spans="2:3" x14ac:dyDescent="0.25">
      <c r="B290" s="3">
        <v>40831</v>
      </c>
      <c r="C290" s="4">
        <v>25</v>
      </c>
    </row>
    <row r="291" spans="2:3" x14ac:dyDescent="0.25">
      <c r="B291" s="3">
        <v>40832</v>
      </c>
      <c r="C291" s="4">
        <v>15</v>
      </c>
    </row>
    <row r="292" spans="2:3" x14ac:dyDescent="0.25">
      <c r="B292" s="3">
        <v>40833</v>
      </c>
      <c r="C292" s="4">
        <v>25</v>
      </c>
    </row>
    <row r="293" spans="2:3" x14ac:dyDescent="0.25">
      <c r="B293" s="3">
        <v>40834</v>
      </c>
      <c r="C293" s="4">
        <v>28</v>
      </c>
    </row>
    <row r="294" spans="2:3" x14ac:dyDescent="0.25">
      <c r="B294" s="3">
        <v>40835</v>
      </c>
      <c r="C294" s="4">
        <v>16</v>
      </c>
    </row>
    <row r="295" spans="2:3" x14ac:dyDescent="0.25">
      <c r="B295" s="3">
        <v>40836</v>
      </c>
      <c r="C295" s="4">
        <v>22</v>
      </c>
    </row>
    <row r="296" spans="2:3" x14ac:dyDescent="0.25">
      <c r="B296" s="3">
        <v>40837</v>
      </c>
      <c r="C296" s="4">
        <v>15</v>
      </c>
    </row>
    <row r="297" spans="2:3" x14ac:dyDescent="0.25">
      <c r="B297" s="3">
        <v>40838</v>
      </c>
      <c r="C297" s="4">
        <v>19</v>
      </c>
    </row>
    <row r="298" spans="2:3" x14ac:dyDescent="0.25">
      <c r="B298" s="3">
        <v>40839</v>
      </c>
      <c r="C298" s="4">
        <v>26</v>
      </c>
    </row>
    <row r="299" spans="2:3" x14ac:dyDescent="0.25">
      <c r="B299" s="3">
        <v>40840</v>
      </c>
      <c r="C299" s="4">
        <v>22</v>
      </c>
    </row>
    <row r="300" spans="2:3" x14ac:dyDescent="0.25">
      <c r="B300" s="3">
        <v>40841</v>
      </c>
      <c r="C300" s="4">
        <v>14</v>
      </c>
    </row>
    <row r="301" spans="2:3" x14ac:dyDescent="0.25">
      <c r="B301" s="3">
        <v>40842</v>
      </c>
      <c r="C301" s="4">
        <v>12</v>
      </c>
    </row>
    <row r="302" spans="2:3" x14ac:dyDescent="0.25">
      <c r="B302" s="3">
        <v>40843</v>
      </c>
      <c r="C302" s="4">
        <v>25</v>
      </c>
    </row>
    <row r="303" spans="2:3" x14ac:dyDescent="0.25">
      <c r="B303" s="3">
        <v>40844</v>
      </c>
      <c r="C303" s="4">
        <v>13</v>
      </c>
    </row>
    <row r="304" spans="2:3" x14ac:dyDescent="0.25">
      <c r="B304" s="3">
        <v>40845</v>
      </c>
      <c r="C304" s="4">
        <v>18</v>
      </c>
    </row>
    <row r="305" spans="2:3" x14ac:dyDescent="0.25">
      <c r="B305" s="3">
        <v>40846</v>
      </c>
      <c r="C305" s="4">
        <v>8</v>
      </c>
    </row>
    <row r="306" spans="2:3" x14ac:dyDescent="0.25">
      <c r="B306" s="3">
        <v>40847</v>
      </c>
      <c r="C306" s="4">
        <v>23</v>
      </c>
    </row>
    <row r="307" spans="2:3" x14ac:dyDescent="0.25">
      <c r="B307" s="3">
        <v>40848</v>
      </c>
      <c r="C307" s="4">
        <v>17</v>
      </c>
    </row>
    <row r="308" spans="2:3" x14ac:dyDescent="0.25">
      <c r="B308" s="3">
        <v>40849</v>
      </c>
      <c r="C308" s="4">
        <v>28</v>
      </c>
    </row>
    <row r="309" spans="2:3" x14ac:dyDescent="0.25">
      <c r="B309" s="3">
        <v>40850</v>
      </c>
      <c r="C309" s="4">
        <v>25</v>
      </c>
    </row>
    <row r="310" spans="2:3" x14ac:dyDescent="0.25">
      <c r="B310" s="3">
        <v>40851</v>
      </c>
      <c r="C310" s="4">
        <v>26</v>
      </c>
    </row>
    <row r="311" spans="2:3" x14ac:dyDescent="0.25">
      <c r="B311" s="3">
        <v>40852</v>
      </c>
      <c r="C311" s="4">
        <v>17</v>
      </c>
    </row>
    <row r="312" spans="2:3" x14ac:dyDescent="0.25">
      <c r="B312" s="3">
        <v>40853</v>
      </c>
      <c r="C312" s="4">
        <v>17</v>
      </c>
    </row>
    <row r="313" spans="2:3" x14ac:dyDescent="0.25">
      <c r="B313" s="3">
        <v>40854</v>
      </c>
      <c r="C313" s="4">
        <v>18</v>
      </c>
    </row>
    <row r="314" spans="2:3" x14ac:dyDescent="0.25">
      <c r="B314" s="3">
        <v>40855</v>
      </c>
      <c r="C314" s="4">
        <v>20</v>
      </c>
    </row>
    <row r="315" spans="2:3" x14ac:dyDescent="0.25">
      <c r="B315" s="3">
        <v>40856</v>
      </c>
      <c r="C315" s="4">
        <v>8</v>
      </c>
    </row>
    <row r="316" spans="2:3" x14ac:dyDescent="0.25">
      <c r="B316" s="3">
        <v>40857</v>
      </c>
      <c r="C316" s="4">
        <v>21</v>
      </c>
    </row>
    <row r="317" spans="2:3" x14ac:dyDescent="0.25">
      <c r="B317" s="3">
        <v>40858</v>
      </c>
      <c r="C317" s="4">
        <v>25</v>
      </c>
    </row>
    <row r="318" spans="2:3" x14ac:dyDescent="0.25">
      <c r="B318" s="3">
        <v>40859</v>
      </c>
      <c r="C318" s="4">
        <v>19</v>
      </c>
    </row>
    <row r="319" spans="2:3" x14ac:dyDescent="0.25">
      <c r="B319" s="3">
        <v>40860</v>
      </c>
      <c r="C319" s="4">
        <v>22</v>
      </c>
    </row>
    <row r="320" spans="2:3" x14ac:dyDescent="0.25">
      <c r="B320" s="3">
        <v>40861</v>
      </c>
      <c r="C320" s="4">
        <v>22</v>
      </c>
    </row>
    <row r="321" spans="2:3" x14ac:dyDescent="0.25">
      <c r="B321" s="3">
        <v>40862</v>
      </c>
      <c r="C321" s="4">
        <v>19</v>
      </c>
    </row>
    <row r="322" spans="2:3" x14ac:dyDescent="0.25">
      <c r="B322" s="3">
        <v>40863</v>
      </c>
      <c r="C322" s="4">
        <v>20</v>
      </c>
    </row>
    <row r="323" spans="2:3" x14ac:dyDescent="0.25">
      <c r="B323" s="3">
        <v>40864</v>
      </c>
      <c r="C323" s="4">
        <v>26</v>
      </c>
    </row>
    <row r="324" spans="2:3" x14ac:dyDescent="0.25">
      <c r="B324" s="3">
        <v>40865</v>
      </c>
      <c r="C324" s="4">
        <v>15</v>
      </c>
    </row>
    <row r="325" spans="2:3" x14ac:dyDescent="0.25">
      <c r="B325" s="3">
        <v>40866</v>
      </c>
      <c r="C325" s="4">
        <v>17</v>
      </c>
    </row>
    <row r="326" spans="2:3" x14ac:dyDescent="0.25">
      <c r="B326" s="3">
        <v>40867</v>
      </c>
      <c r="C326" s="4">
        <v>24</v>
      </c>
    </row>
    <row r="327" spans="2:3" x14ac:dyDescent="0.25">
      <c r="B327" s="3">
        <v>40868</v>
      </c>
      <c r="C327" s="4">
        <v>13</v>
      </c>
    </row>
    <row r="328" spans="2:3" x14ac:dyDescent="0.25">
      <c r="B328" s="3">
        <v>40869</v>
      </c>
      <c r="C328" s="4">
        <v>14</v>
      </c>
    </row>
    <row r="329" spans="2:3" x14ac:dyDescent="0.25">
      <c r="B329" s="3">
        <v>40870</v>
      </c>
      <c r="C329" s="4">
        <v>13</v>
      </c>
    </row>
    <row r="330" spans="2:3" x14ac:dyDescent="0.25">
      <c r="B330" s="3">
        <v>40871</v>
      </c>
      <c r="C330" s="4">
        <v>18</v>
      </c>
    </row>
    <row r="331" spans="2:3" x14ac:dyDescent="0.25">
      <c r="B331" s="3">
        <v>40872</v>
      </c>
      <c r="C331" s="4">
        <v>17</v>
      </c>
    </row>
    <row r="332" spans="2:3" x14ac:dyDescent="0.25">
      <c r="B332" s="3">
        <v>40873</v>
      </c>
      <c r="C332" s="4">
        <v>23</v>
      </c>
    </row>
    <row r="333" spans="2:3" x14ac:dyDescent="0.25">
      <c r="B333" s="3">
        <v>40874</v>
      </c>
      <c r="C333" s="4">
        <v>22</v>
      </c>
    </row>
    <row r="334" spans="2:3" x14ac:dyDescent="0.25">
      <c r="B334" s="3">
        <v>40875</v>
      </c>
      <c r="C334" s="4">
        <v>21</v>
      </c>
    </row>
    <row r="335" spans="2:3" x14ac:dyDescent="0.25">
      <c r="B335" s="3">
        <v>40876</v>
      </c>
      <c r="C335" s="4">
        <v>14</v>
      </c>
    </row>
    <row r="336" spans="2:3" x14ac:dyDescent="0.25">
      <c r="B336" s="3">
        <v>40877</v>
      </c>
      <c r="C336" s="4">
        <v>23</v>
      </c>
    </row>
    <row r="337" spans="2:3" x14ac:dyDescent="0.25">
      <c r="B337" s="3">
        <v>40878</v>
      </c>
      <c r="C337" s="4">
        <v>24</v>
      </c>
    </row>
    <row r="338" spans="2:3" x14ac:dyDescent="0.25">
      <c r="B338" s="3">
        <v>40879</v>
      </c>
      <c r="C338" s="4">
        <v>16</v>
      </c>
    </row>
    <row r="339" spans="2:3" x14ac:dyDescent="0.25">
      <c r="B339" s="3">
        <v>40880</v>
      </c>
      <c r="C339" s="4">
        <v>18</v>
      </c>
    </row>
    <row r="340" spans="2:3" x14ac:dyDescent="0.25">
      <c r="B340" s="3">
        <v>40881</v>
      </c>
      <c r="C340" s="4">
        <v>23</v>
      </c>
    </row>
    <row r="341" spans="2:3" x14ac:dyDescent="0.25">
      <c r="B341" s="3">
        <v>40882</v>
      </c>
      <c r="C341" s="4">
        <v>23</v>
      </c>
    </row>
    <row r="342" spans="2:3" x14ac:dyDescent="0.25">
      <c r="B342" s="3">
        <v>40883</v>
      </c>
      <c r="C342" s="4">
        <v>17</v>
      </c>
    </row>
    <row r="343" spans="2:3" x14ac:dyDescent="0.25">
      <c r="B343" s="3">
        <v>40884</v>
      </c>
      <c r="C343" s="4">
        <v>15</v>
      </c>
    </row>
    <row r="344" spans="2:3" x14ac:dyDescent="0.25">
      <c r="B344" s="3">
        <v>40885</v>
      </c>
      <c r="C344" s="4">
        <v>13</v>
      </c>
    </row>
    <row r="345" spans="2:3" x14ac:dyDescent="0.25">
      <c r="B345" s="3">
        <v>40886</v>
      </c>
      <c r="C345" s="4">
        <v>14</v>
      </c>
    </row>
    <row r="346" spans="2:3" x14ac:dyDescent="0.25">
      <c r="B346" s="3">
        <v>40887</v>
      </c>
      <c r="C346" s="4">
        <v>26</v>
      </c>
    </row>
    <row r="347" spans="2:3" x14ac:dyDescent="0.25">
      <c r="B347" s="3">
        <v>40888</v>
      </c>
      <c r="C347" s="4">
        <v>12</v>
      </c>
    </row>
    <row r="348" spans="2:3" x14ac:dyDescent="0.25">
      <c r="B348" s="3">
        <v>40889</v>
      </c>
      <c r="C348" s="4">
        <v>16</v>
      </c>
    </row>
    <row r="349" spans="2:3" x14ac:dyDescent="0.25">
      <c r="B349" s="3">
        <v>40890</v>
      </c>
      <c r="C349" s="4">
        <v>10</v>
      </c>
    </row>
    <row r="350" spans="2:3" x14ac:dyDescent="0.25">
      <c r="B350" s="3">
        <v>40891</v>
      </c>
      <c r="C350" s="4">
        <v>25</v>
      </c>
    </row>
    <row r="351" spans="2:3" x14ac:dyDescent="0.25">
      <c r="B351" s="3">
        <v>40892</v>
      </c>
      <c r="C351" s="4">
        <v>22</v>
      </c>
    </row>
    <row r="352" spans="2:3" x14ac:dyDescent="0.25">
      <c r="B352" s="3">
        <v>40893</v>
      </c>
      <c r="C352" s="4">
        <v>24</v>
      </c>
    </row>
    <row r="353" spans="2:3" x14ac:dyDescent="0.25">
      <c r="B353" s="3">
        <v>40894</v>
      </c>
      <c r="C353" s="4">
        <v>22</v>
      </c>
    </row>
    <row r="354" spans="2:3" x14ac:dyDescent="0.25">
      <c r="B354" s="3">
        <v>40895</v>
      </c>
      <c r="C354" s="4">
        <v>18</v>
      </c>
    </row>
    <row r="355" spans="2:3" x14ac:dyDescent="0.25">
      <c r="B355" s="3">
        <v>40896</v>
      </c>
      <c r="C355" s="4">
        <v>18</v>
      </c>
    </row>
    <row r="356" spans="2:3" x14ac:dyDescent="0.25">
      <c r="B356" s="3">
        <v>40897</v>
      </c>
      <c r="C356" s="4">
        <v>20</v>
      </c>
    </row>
    <row r="357" spans="2:3" x14ac:dyDescent="0.25">
      <c r="B357" s="3">
        <v>40898</v>
      </c>
      <c r="C357" s="4">
        <v>23</v>
      </c>
    </row>
    <row r="358" spans="2:3" x14ac:dyDescent="0.25">
      <c r="B358" s="3">
        <v>40899</v>
      </c>
      <c r="C358" s="4">
        <v>28</v>
      </c>
    </row>
    <row r="359" spans="2:3" x14ac:dyDescent="0.25">
      <c r="B359" s="3">
        <v>40900</v>
      </c>
      <c r="C359" s="4">
        <v>18</v>
      </c>
    </row>
    <row r="360" spans="2:3" x14ac:dyDescent="0.25">
      <c r="B360" s="3">
        <v>40901</v>
      </c>
      <c r="C360" s="4">
        <v>16</v>
      </c>
    </row>
    <row r="361" spans="2:3" x14ac:dyDescent="0.25">
      <c r="B361" s="3">
        <v>40902</v>
      </c>
      <c r="C361" s="4">
        <v>24</v>
      </c>
    </row>
    <row r="362" spans="2:3" x14ac:dyDescent="0.25">
      <c r="B362" s="3">
        <v>40903</v>
      </c>
      <c r="C362" s="4">
        <v>13</v>
      </c>
    </row>
    <row r="363" spans="2:3" x14ac:dyDescent="0.25">
      <c r="B363" s="3">
        <v>40904</v>
      </c>
      <c r="C363" s="4">
        <v>19</v>
      </c>
    </row>
    <row r="364" spans="2:3" x14ac:dyDescent="0.25">
      <c r="B364" s="3">
        <v>40905</v>
      </c>
      <c r="C364" s="4">
        <v>27</v>
      </c>
    </row>
    <row r="365" spans="2:3" x14ac:dyDescent="0.25">
      <c r="B365" s="3">
        <v>40906</v>
      </c>
      <c r="C365" s="4">
        <v>13</v>
      </c>
    </row>
    <row r="366" spans="2:3" x14ac:dyDescent="0.25">
      <c r="B366" s="3">
        <v>40907</v>
      </c>
      <c r="C366" s="4">
        <v>26</v>
      </c>
    </row>
    <row r="367" spans="2:3" x14ac:dyDescent="0.25">
      <c r="B367" s="5">
        <v>40908</v>
      </c>
      <c r="C367" s="6">
        <v>17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9"/>
  <sheetViews>
    <sheetView showGridLines="0" workbookViewId="0">
      <selection activeCell="J359" sqref="J359"/>
    </sheetView>
  </sheetViews>
  <sheetFormatPr baseColWidth="10" defaultRowHeight="15" x14ac:dyDescent="0.25"/>
  <cols>
    <col min="3" max="3" width="13.7109375" customWidth="1"/>
    <col min="4" max="4" width="14.7109375" style="1" bestFit="1" customWidth="1"/>
    <col min="5" max="5" width="3.28515625" style="1" customWidth="1"/>
    <col min="6" max="6" width="14.7109375" bestFit="1" customWidth="1"/>
    <col min="7" max="7" width="14.28515625" customWidth="1"/>
    <col min="8" max="8" width="18.140625" customWidth="1"/>
  </cols>
  <sheetData>
    <row r="2" spans="2:8" ht="15.75" thickBot="1" x14ac:dyDescent="0.3">
      <c r="B2" s="7" t="s">
        <v>15</v>
      </c>
      <c r="C2" s="29" t="s">
        <v>0</v>
      </c>
      <c r="D2" s="8" t="s">
        <v>1</v>
      </c>
      <c r="F2" s="33" t="s">
        <v>12</v>
      </c>
      <c r="G2" s="34" t="s">
        <v>13</v>
      </c>
      <c r="H2" s="35" t="s">
        <v>14</v>
      </c>
    </row>
    <row r="3" spans="2:8" ht="15.75" thickTop="1" x14ac:dyDescent="0.25">
      <c r="B3" s="28">
        <v>1</v>
      </c>
      <c r="C3" s="30">
        <v>40544</v>
      </c>
      <c r="D3" s="4">
        <v>21</v>
      </c>
      <c r="F3" s="52"/>
      <c r="G3" s="53"/>
      <c r="H3" s="54"/>
    </row>
    <row r="4" spans="2:8" x14ac:dyDescent="0.25">
      <c r="B4" s="28">
        <v>2</v>
      </c>
      <c r="C4" s="30">
        <v>40545</v>
      </c>
      <c r="D4" s="4">
        <v>9</v>
      </c>
      <c r="F4" s="55"/>
      <c r="G4" s="56"/>
      <c r="H4" s="57"/>
    </row>
    <row r="5" spans="2:8" x14ac:dyDescent="0.25">
      <c r="B5" s="28">
        <v>3</v>
      </c>
      <c r="C5" s="30">
        <v>40546</v>
      </c>
      <c r="D5" s="4">
        <v>19</v>
      </c>
      <c r="F5" s="55"/>
      <c r="G5" s="56"/>
      <c r="H5" s="57"/>
    </row>
    <row r="6" spans="2:8" x14ac:dyDescent="0.25">
      <c r="B6" s="28">
        <v>4</v>
      </c>
      <c r="C6" s="30">
        <v>40547</v>
      </c>
      <c r="D6" s="4">
        <v>15</v>
      </c>
      <c r="F6" s="55"/>
      <c r="G6" s="56"/>
      <c r="H6" s="57"/>
    </row>
    <row r="7" spans="2:8" x14ac:dyDescent="0.25">
      <c r="B7" s="28">
        <v>5</v>
      </c>
      <c r="C7" s="30">
        <v>40548</v>
      </c>
      <c r="D7" s="4">
        <v>21</v>
      </c>
      <c r="F7" s="55"/>
      <c r="G7" s="56"/>
      <c r="H7" s="57"/>
    </row>
    <row r="8" spans="2:8" x14ac:dyDescent="0.25">
      <c r="B8" s="28">
        <v>6</v>
      </c>
      <c r="C8" s="30">
        <v>40549</v>
      </c>
      <c r="D8" s="4">
        <v>19</v>
      </c>
      <c r="F8" s="55"/>
      <c r="G8" s="56"/>
      <c r="H8" s="57"/>
    </row>
    <row r="9" spans="2:8" x14ac:dyDescent="0.25">
      <c r="B9" s="28">
        <v>7</v>
      </c>
      <c r="C9" s="30">
        <v>40550</v>
      </c>
      <c r="D9" s="4">
        <v>22</v>
      </c>
      <c r="F9" s="55"/>
      <c r="G9" s="56"/>
      <c r="H9" s="57"/>
    </row>
    <row r="10" spans="2:8" x14ac:dyDescent="0.25">
      <c r="B10" s="28">
        <v>8</v>
      </c>
      <c r="C10" s="30">
        <v>40551</v>
      </c>
      <c r="D10" s="4">
        <v>29</v>
      </c>
      <c r="F10" s="55"/>
      <c r="G10" s="56"/>
      <c r="H10" s="57"/>
    </row>
    <row r="11" spans="2:8" x14ac:dyDescent="0.25">
      <c r="B11" s="28">
        <v>9</v>
      </c>
      <c r="C11" s="30">
        <v>40552</v>
      </c>
      <c r="D11" s="4">
        <v>15</v>
      </c>
      <c r="F11" s="55"/>
      <c r="G11" s="56"/>
      <c r="H11" s="57"/>
    </row>
    <row r="12" spans="2:8" x14ac:dyDescent="0.25">
      <c r="B12" s="28">
        <v>10</v>
      </c>
      <c r="C12" s="30">
        <v>40553</v>
      </c>
      <c r="D12" s="4">
        <v>16</v>
      </c>
      <c r="F12" s="55"/>
      <c r="G12" s="56"/>
      <c r="H12" s="57"/>
    </row>
    <row r="13" spans="2:8" x14ac:dyDescent="0.25">
      <c r="B13" s="28">
        <v>11</v>
      </c>
      <c r="C13" s="30">
        <v>40554</v>
      </c>
      <c r="D13" s="4">
        <v>20</v>
      </c>
      <c r="F13" s="55"/>
      <c r="G13" s="56"/>
      <c r="H13" s="57"/>
    </row>
    <row r="14" spans="2:8" x14ac:dyDescent="0.25">
      <c r="B14" s="28">
        <v>12</v>
      </c>
      <c r="C14" s="30">
        <v>40555</v>
      </c>
      <c r="D14" s="4">
        <v>19</v>
      </c>
      <c r="F14" s="55"/>
      <c r="G14" s="56"/>
      <c r="H14" s="57"/>
    </row>
    <row r="15" spans="2:8" x14ac:dyDescent="0.25">
      <c r="B15" s="28">
        <v>13</v>
      </c>
      <c r="C15" s="30">
        <v>40556</v>
      </c>
      <c r="D15" s="4">
        <v>15</v>
      </c>
      <c r="F15" s="55"/>
      <c r="G15" s="56"/>
      <c r="H15" s="57"/>
    </row>
    <row r="16" spans="2:8" x14ac:dyDescent="0.25">
      <c r="B16" s="28">
        <v>14</v>
      </c>
      <c r="C16" s="30">
        <v>40557</v>
      </c>
      <c r="D16" s="4">
        <v>12</v>
      </c>
      <c r="F16" s="55"/>
      <c r="G16" s="56"/>
      <c r="H16" s="57"/>
    </row>
    <row r="17" spans="2:8" x14ac:dyDescent="0.25">
      <c r="B17" s="28">
        <v>15</v>
      </c>
      <c r="C17" s="30">
        <v>40558</v>
      </c>
      <c r="D17" s="4">
        <v>20</v>
      </c>
      <c r="F17" s="55"/>
      <c r="G17" s="56"/>
      <c r="H17" s="57"/>
    </row>
    <row r="18" spans="2:8" x14ac:dyDescent="0.25">
      <c r="B18" s="28">
        <v>16</v>
      </c>
      <c r="C18" s="30">
        <v>40559</v>
      </c>
      <c r="D18" s="4">
        <v>19</v>
      </c>
      <c r="F18" s="55"/>
      <c r="G18" s="56"/>
      <c r="H18" s="57"/>
    </row>
    <row r="19" spans="2:8" x14ac:dyDescent="0.25">
      <c r="B19" s="28">
        <v>17</v>
      </c>
      <c r="C19" s="30">
        <v>40560</v>
      </c>
      <c r="D19" s="4">
        <v>23</v>
      </c>
      <c r="F19" s="55"/>
      <c r="G19" s="56"/>
      <c r="H19" s="57"/>
    </row>
    <row r="20" spans="2:8" x14ac:dyDescent="0.25">
      <c r="B20" s="28">
        <v>18</v>
      </c>
      <c r="C20" s="30">
        <v>40561</v>
      </c>
      <c r="D20" s="4">
        <v>18</v>
      </c>
      <c r="F20" s="55"/>
      <c r="G20" s="56"/>
      <c r="H20" s="57"/>
    </row>
    <row r="21" spans="2:8" x14ac:dyDescent="0.25">
      <c r="B21" s="28">
        <v>19</v>
      </c>
      <c r="C21" s="30">
        <v>40562</v>
      </c>
      <c r="D21" s="4">
        <v>25</v>
      </c>
      <c r="F21" s="55"/>
      <c r="G21" s="56"/>
      <c r="H21" s="57"/>
    </row>
    <row r="22" spans="2:8" x14ac:dyDescent="0.25">
      <c r="B22" s="28">
        <v>20</v>
      </c>
      <c r="C22" s="30">
        <v>40563</v>
      </c>
      <c r="D22" s="4">
        <v>26</v>
      </c>
      <c r="F22" s="55"/>
      <c r="G22" s="56"/>
      <c r="H22" s="57"/>
    </row>
    <row r="23" spans="2:8" x14ac:dyDescent="0.25">
      <c r="B23" s="28">
        <v>21</v>
      </c>
      <c r="C23" s="30">
        <v>40564</v>
      </c>
      <c r="D23" s="4">
        <v>21</v>
      </c>
      <c r="F23" s="55"/>
      <c r="G23" s="56"/>
      <c r="H23" s="57"/>
    </row>
    <row r="24" spans="2:8" x14ac:dyDescent="0.25">
      <c r="B24" s="28">
        <v>22</v>
      </c>
      <c r="C24" s="30">
        <v>40565</v>
      </c>
      <c r="D24" s="4">
        <v>24</v>
      </c>
      <c r="F24" s="55"/>
      <c r="G24" s="56"/>
      <c r="H24" s="57"/>
    </row>
    <row r="25" spans="2:8" x14ac:dyDescent="0.25">
      <c r="B25" s="28">
        <v>23</v>
      </c>
      <c r="C25" s="30">
        <v>40566</v>
      </c>
      <c r="D25" s="4">
        <v>23</v>
      </c>
      <c r="F25" s="55"/>
      <c r="G25" s="56"/>
      <c r="H25" s="57"/>
    </row>
    <row r="26" spans="2:8" x14ac:dyDescent="0.25">
      <c r="B26" s="28">
        <v>24</v>
      </c>
      <c r="C26" s="30">
        <v>40567</v>
      </c>
      <c r="D26" s="4">
        <v>22</v>
      </c>
      <c r="F26" s="55"/>
      <c r="G26" s="56"/>
      <c r="H26" s="57"/>
    </row>
    <row r="27" spans="2:8" x14ac:dyDescent="0.25">
      <c r="B27" s="28">
        <v>25</v>
      </c>
      <c r="C27" s="30">
        <v>40568</v>
      </c>
      <c r="D27" s="4">
        <v>24</v>
      </c>
      <c r="F27" s="55"/>
      <c r="G27" s="56"/>
      <c r="H27" s="57"/>
    </row>
    <row r="28" spans="2:8" x14ac:dyDescent="0.25">
      <c r="B28" s="28">
        <v>26</v>
      </c>
      <c r="C28" s="30">
        <v>40569</v>
      </c>
      <c r="D28" s="4">
        <v>15</v>
      </c>
      <c r="F28" s="55"/>
      <c r="G28" s="56"/>
      <c r="H28" s="57"/>
    </row>
    <row r="29" spans="2:8" x14ac:dyDescent="0.25">
      <c r="B29" s="28">
        <v>27</v>
      </c>
      <c r="C29" s="30">
        <v>40570</v>
      </c>
      <c r="D29" s="4">
        <v>14</v>
      </c>
      <c r="F29" s="55"/>
      <c r="G29" s="56"/>
      <c r="H29" s="57"/>
    </row>
    <row r="30" spans="2:8" x14ac:dyDescent="0.25">
      <c r="B30" s="28">
        <v>28</v>
      </c>
      <c r="C30" s="30">
        <v>40571</v>
      </c>
      <c r="D30" s="4">
        <v>21</v>
      </c>
      <c r="F30" s="55"/>
      <c r="G30" s="56"/>
      <c r="H30" s="57"/>
    </row>
    <row r="31" spans="2:8" x14ac:dyDescent="0.25">
      <c r="B31" s="28">
        <v>29</v>
      </c>
      <c r="C31" s="30">
        <v>40572</v>
      </c>
      <c r="D31" s="4">
        <v>19</v>
      </c>
      <c r="F31" s="55"/>
      <c r="G31" s="56"/>
      <c r="H31" s="57"/>
    </row>
    <row r="32" spans="2:8" x14ac:dyDescent="0.25">
      <c r="B32" s="28">
        <v>30</v>
      </c>
      <c r="C32" s="30">
        <v>40573</v>
      </c>
      <c r="D32" s="4">
        <v>16</v>
      </c>
      <c r="F32" s="55"/>
      <c r="G32" s="56"/>
      <c r="H32" s="57"/>
    </row>
    <row r="33" spans="2:8" x14ac:dyDescent="0.25">
      <c r="B33" s="28">
        <v>31</v>
      </c>
      <c r="C33" s="30">
        <v>40574</v>
      </c>
      <c r="D33" s="4">
        <v>22</v>
      </c>
      <c r="F33" s="55"/>
      <c r="G33" s="56"/>
      <c r="H33" s="57"/>
    </row>
    <row r="34" spans="2:8" x14ac:dyDescent="0.25">
      <c r="B34" s="28">
        <v>32</v>
      </c>
      <c r="C34" s="30">
        <v>40575</v>
      </c>
      <c r="D34" s="4">
        <v>23</v>
      </c>
      <c r="F34" s="55"/>
      <c r="G34" s="56"/>
      <c r="H34" s="57"/>
    </row>
    <row r="35" spans="2:8" x14ac:dyDescent="0.25">
      <c r="B35" s="28">
        <v>33</v>
      </c>
      <c r="C35" s="30">
        <v>40576</v>
      </c>
      <c r="D35" s="4">
        <v>20</v>
      </c>
      <c r="F35" s="55"/>
      <c r="G35" s="56"/>
      <c r="H35" s="57"/>
    </row>
    <row r="36" spans="2:8" x14ac:dyDescent="0.25">
      <c r="B36" s="28">
        <v>34</v>
      </c>
      <c r="C36" s="30">
        <v>40577</v>
      </c>
      <c r="D36" s="4">
        <v>14</v>
      </c>
      <c r="F36" s="55"/>
      <c r="G36" s="56"/>
      <c r="H36" s="57"/>
    </row>
    <row r="37" spans="2:8" x14ac:dyDescent="0.25">
      <c r="B37" s="28">
        <v>35</v>
      </c>
      <c r="C37" s="30">
        <v>40578</v>
      </c>
      <c r="D37" s="4">
        <v>12</v>
      </c>
      <c r="F37" s="55"/>
      <c r="G37" s="56"/>
      <c r="H37" s="57"/>
    </row>
    <row r="38" spans="2:8" x14ac:dyDescent="0.25">
      <c r="B38" s="28">
        <v>36</v>
      </c>
      <c r="C38" s="30">
        <v>40579</v>
      </c>
      <c r="D38" s="4">
        <v>18</v>
      </c>
      <c r="F38" s="55"/>
      <c r="G38" s="56"/>
      <c r="H38" s="57"/>
    </row>
    <row r="39" spans="2:8" x14ac:dyDescent="0.25">
      <c r="B39" s="28">
        <v>37</v>
      </c>
      <c r="C39" s="30">
        <v>40580</v>
      </c>
      <c r="D39" s="4">
        <v>23</v>
      </c>
      <c r="F39" s="55"/>
      <c r="G39" s="56"/>
      <c r="H39" s="57"/>
    </row>
    <row r="40" spans="2:8" x14ac:dyDescent="0.25">
      <c r="B40" s="28">
        <v>38</v>
      </c>
      <c r="C40" s="30">
        <v>40581</v>
      </c>
      <c r="D40" s="4">
        <v>25</v>
      </c>
      <c r="F40" s="55"/>
      <c r="G40" s="56"/>
      <c r="H40" s="57"/>
    </row>
    <row r="41" spans="2:8" x14ac:dyDescent="0.25">
      <c r="B41" s="28">
        <v>39</v>
      </c>
      <c r="C41" s="30">
        <v>40582</v>
      </c>
      <c r="D41" s="4">
        <v>24</v>
      </c>
      <c r="F41" s="55"/>
      <c r="G41" s="56"/>
      <c r="H41" s="57"/>
    </row>
    <row r="42" spans="2:8" x14ac:dyDescent="0.25">
      <c r="B42" s="28">
        <v>40</v>
      </c>
      <c r="C42" s="30">
        <v>40583</v>
      </c>
      <c r="D42" s="4">
        <v>16</v>
      </c>
      <c r="F42" s="55"/>
      <c r="G42" s="56"/>
      <c r="H42" s="57"/>
    </row>
    <row r="43" spans="2:8" x14ac:dyDescent="0.25">
      <c r="B43" s="28">
        <v>41</v>
      </c>
      <c r="C43" s="30">
        <v>40584</v>
      </c>
      <c r="D43" s="4">
        <v>16</v>
      </c>
      <c r="F43" s="55"/>
      <c r="G43" s="56"/>
      <c r="H43" s="57"/>
    </row>
    <row r="44" spans="2:8" x14ac:dyDescent="0.25">
      <c r="B44" s="28">
        <v>42</v>
      </c>
      <c r="C44" s="30">
        <v>40585</v>
      </c>
      <c r="D44" s="4">
        <v>14</v>
      </c>
      <c r="F44" s="55"/>
      <c r="G44" s="56"/>
      <c r="H44" s="57"/>
    </row>
    <row r="45" spans="2:8" x14ac:dyDescent="0.25">
      <c r="B45" s="28">
        <v>43</v>
      </c>
      <c r="C45" s="30">
        <v>40586</v>
      </c>
      <c r="D45" s="4">
        <v>14</v>
      </c>
      <c r="F45" s="55"/>
      <c r="G45" s="56"/>
      <c r="H45" s="57"/>
    </row>
    <row r="46" spans="2:8" x14ac:dyDescent="0.25">
      <c r="B46" s="28">
        <v>44</v>
      </c>
      <c r="C46" s="30">
        <v>40587</v>
      </c>
      <c r="D46" s="4">
        <v>12</v>
      </c>
      <c r="F46" s="55"/>
      <c r="G46" s="56"/>
      <c r="H46" s="57"/>
    </row>
    <row r="47" spans="2:8" x14ac:dyDescent="0.25">
      <c r="B47" s="28">
        <v>45</v>
      </c>
      <c r="C47" s="30">
        <v>40588</v>
      </c>
      <c r="D47" s="4">
        <v>14</v>
      </c>
      <c r="F47" s="55"/>
      <c r="G47" s="56"/>
      <c r="H47" s="57"/>
    </row>
    <row r="48" spans="2:8" x14ac:dyDescent="0.25">
      <c r="B48" s="28">
        <v>46</v>
      </c>
      <c r="C48" s="30">
        <v>40589</v>
      </c>
      <c r="D48" s="4">
        <v>18</v>
      </c>
      <c r="F48" s="55"/>
      <c r="G48" s="56"/>
      <c r="H48" s="57"/>
    </row>
    <row r="49" spans="2:8" x14ac:dyDescent="0.25">
      <c r="B49" s="28">
        <v>47</v>
      </c>
      <c r="C49" s="30">
        <v>40590</v>
      </c>
      <c r="D49" s="4">
        <v>22</v>
      </c>
      <c r="F49" s="55"/>
      <c r="G49" s="56"/>
      <c r="H49" s="57"/>
    </row>
    <row r="50" spans="2:8" x14ac:dyDescent="0.25">
      <c r="B50" s="28">
        <v>48</v>
      </c>
      <c r="C50" s="30">
        <v>40591</v>
      </c>
      <c r="D50" s="4">
        <v>22</v>
      </c>
      <c r="F50" s="55"/>
      <c r="G50" s="56"/>
      <c r="H50" s="57"/>
    </row>
    <row r="51" spans="2:8" x14ac:dyDescent="0.25">
      <c r="B51" s="28">
        <v>49</v>
      </c>
      <c r="C51" s="30">
        <v>40592</v>
      </c>
      <c r="D51" s="4">
        <v>15</v>
      </c>
      <c r="F51" s="55"/>
      <c r="G51" s="56"/>
      <c r="H51" s="57"/>
    </row>
    <row r="52" spans="2:8" x14ac:dyDescent="0.25">
      <c r="B52" s="28">
        <v>50</v>
      </c>
      <c r="C52" s="30">
        <v>40593</v>
      </c>
      <c r="D52" s="4">
        <v>16</v>
      </c>
      <c r="F52" s="55"/>
      <c r="G52" s="56"/>
      <c r="H52" s="57"/>
    </row>
    <row r="53" spans="2:8" x14ac:dyDescent="0.25">
      <c r="B53" s="28">
        <v>51</v>
      </c>
      <c r="C53" s="30">
        <v>40594</v>
      </c>
      <c r="D53" s="4">
        <v>18</v>
      </c>
      <c r="F53" s="55"/>
      <c r="G53" s="56"/>
      <c r="H53" s="57"/>
    </row>
    <row r="54" spans="2:8" x14ac:dyDescent="0.25">
      <c r="B54" s="28">
        <v>52</v>
      </c>
      <c r="C54" s="30">
        <v>40595</v>
      </c>
      <c r="D54" s="4">
        <v>20</v>
      </c>
      <c r="F54" s="55"/>
      <c r="G54" s="56"/>
      <c r="H54" s="57"/>
    </row>
    <row r="55" spans="2:8" x14ac:dyDescent="0.25">
      <c r="B55" s="28">
        <v>53</v>
      </c>
      <c r="C55" s="30">
        <v>40596</v>
      </c>
      <c r="D55" s="4">
        <v>25</v>
      </c>
      <c r="F55" s="55"/>
      <c r="G55" s="56"/>
      <c r="H55" s="57"/>
    </row>
    <row r="56" spans="2:8" x14ac:dyDescent="0.25">
      <c r="B56" s="28">
        <v>54</v>
      </c>
      <c r="C56" s="30">
        <v>40597</v>
      </c>
      <c r="D56" s="4">
        <v>25</v>
      </c>
      <c r="F56" s="55"/>
      <c r="G56" s="56"/>
      <c r="H56" s="57"/>
    </row>
    <row r="57" spans="2:8" x14ac:dyDescent="0.25">
      <c r="B57" s="28">
        <v>55</v>
      </c>
      <c r="C57" s="30">
        <v>40598</v>
      </c>
      <c r="D57" s="4">
        <v>24</v>
      </c>
      <c r="F57" s="55"/>
      <c r="G57" s="56"/>
      <c r="H57" s="57"/>
    </row>
    <row r="58" spans="2:8" x14ac:dyDescent="0.25">
      <c r="B58" s="28">
        <v>56</v>
      </c>
      <c r="C58" s="30">
        <v>40599</v>
      </c>
      <c r="D58" s="4">
        <v>16</v>
      </c>
      <c r="F58" s="55"/>
      <c r="G58" s="56"/>
      <c r="H58" s="57"/>
    </row>
    <row r="59" spans="2:8" x14ac:dyDescent="0.25">
      <c r="B59" s="28">
        <v>57</v>
      </c>
      <c r="C59" s="30">
        <v>40600</v>
      </c>
      <c r="D59" s="4">
        <v>21</v>
      </c>
      <c r="F59" s="55"/>
      <c r="G59" s="56"/>
      <c r="H59" s="57"/>
    </row>
    <row r="60" spans="2:8" x14ac:dyDescent="0.25">
      <c r="B60" s="28">
        <v>58</v>
      </c>
      <c r="C60" s="30">
        <v>40601</v>
      </c>
      <c r="D60" s="4">
        <v>23</v>
      </c>
      <c r="F60" s="55"/>
      <c r="G60" s="56"/>
      <c r="H60" s="57"/>
    </row>
    <row r="61" spans="2:8" x14ac:dyDescent="0.25">
      <c r="B61" s="28">
        <v>59</v>
      </c>
      <c r="C61" s="30">
        <v>40602</v>
      </c>
      <c r="D61" s="4">
        <v>21</v>
      </c>
      <c r="F61" s="55"/>
      <c r="G61" s="56"/>
      <c r="H61" s="57"/>
    </row>
    <row r="62" spans="2:8" x14ac:dyDescent="0.25">
      <c r="B62" s="28">
        <v>60</v>
      </c>
      <c r="C62" s="30">
        <v>40603</v>
      </c>
      <c r="D62" s="4">
        <v>12</v>
      </c>
      <c r="F62" s="55"/>
      <c r="G62" s="56"/>
      <c r="H62" s="57"/>
    </row>
    <row r="63" spans="2:8" x14ac:dyDescent="0.25">
      <c r="B63" s="28">
        <v>61</v>
      </c>
      <c r="C63" s="30">
        <v>40604</v>
      </c>
      <c r="D63" s="4">
        <v>13</v>
      </c>
      <c r="F63" s="55"/>
      <c r="G63" s="56"/>
      <c r="H63" s="57"/>
    </row>
    <row r="64" spans="2:8" x14ac:dyDescent="0.25">
      <c r="B64" s="28">
        <v>62</v>
      </c>
      <c r="C64" s="30">
        <v>40605</v>
      </c>
      <c r="D64" s="4">
        <v>23</v>
      </c>
      <c r="F64" s="55"/>
      <c r="G64" s="56"/>
      <c r="H64" s="57"/>
    </row>
    <row r="65" spans="2:8" x14ac:dyDescent="0.25">
      <c r="B65" s="28">
        <v>63</v>
      </c>
      <c r="C65" s="30">
        <v>40606</v>
      </c>
      <c r="D65" s="4">
        <v>17</v>
      </c>
      <c r="F65" s="55"/>
      <c r="G65" s="56"/>
      <c r="H65" s="57"/>
    </row>
    <row r="66" spans="2:8" x14ac:dyDescent="0.25">
      <c r="B66" s="28">
        <v>64</v>
      </c>
      <c r="C66" s="30">
        <v>40607</v>
      </c>
      <c r="D66" s="4">
        <v>29</v>
      </c>
      <c r="F66" s="55"/>
      <c r="G66" s="56"/>
      <c r="H66" s="57"/>
    </row>
    <row r="67" spans="2:8" x14ac:dyDescent="0.25">
      <c r="B67" s="28">
        <v>65</v>
      </c>
      <c r="C67" s="30">
        <v>40608</v>
      </c>
      <c r="D67" s="4">
        <v>26</v>
      </c>
      <c r="F67" s="55"/>
      <c r="G67" s="56"/>
      <c r="H67" s="57"/>
    </row>
    <row r="68" spans="2:8" x14ac:dyDescent="0.25">
      <c r="B68" s="28">
        <v>66</v>
      </c>
      <c r="C68" s="30">
        <v>40609</v>
      </c>
      <c r="D68" s="4">
        <v>10</v>
      </c>
      <c r="F68" s="55"/>
      <c r="G68" s="56"/>
      <c r="H68" s="57"/>
    </row>
    <row r="69" spans="2:8" x14ac:dyDescent="0.25">
      <c r="B69" s="28">
        <v>67</v>
      </c>
      <c r="C69" s="30">
        <v>40610</v>
      </c>
      <c r="D69" s="4">
        <v>11</v>
      </c>
      <c r="F69" s="55"/>
      <c r="G69" s="56"/>
      <c r="H69" s="57"/>
    </row>
    <row r="70" spans="2:8" x14ac:dyDescent="0.25">
      <c r="B70" s="28">
        <v>68</v>
      </c>
      <c r="C70" s="30">
        <v>40611</v>
      </c>
      <c r="D70" s="4">
        <v>28</v>
      </c>
      <c r="F70" s="55"/>
      <c r="G70" s="56"/>
      <c r="H70" s="57"/>
    </row>
    <row r="71" spans="2:8" x14ac:dyDescent="0.25">
      <c r="B71" s="28">
        <v>69</v>
      </c>
      <c r="C71" s="30">
        <v>40612</v>
      </c>
      <c r="D71" s="4">
        <v>17</v>
      </c>
      <c r="F71" s="55"/>
      <c r="G71" s="56"/>
      <c r="H71" s="57"/>
    </row>
    <row r="72" spans="2:8" x14ac:dyDescent="0.25">
      <c r="B72" s="28">
        <v>70</v>
      </c>
      <c r="C72" s="30">
        <v>40613</v>
      </c>
      <c r="D72" s="4">
        <v>21</v>
      </c>
      <c r="F72" s="55"/>
      <c r="G72" s="56"/>
      <c r="H72" s="57"/>
    </row>
    <row r="73" spans="2:8" x14ac:dyDescent="0.25">
      <c r="B73" s="28">
        <v>71</v>
      </c>
      <c r="C73" s="30">
        <v>40614</v>
      </c>
      <c r="D73" s="4">
        <v>13</v>
      </c>
      <c r="F73" s="55"/>
      <c r="G73" s="56"/>
      <c r="H73" s="57"/>
    </row>
    <row r="74" spans="2:8" x14ac:dyDescent="0.25">
      <c r="B74" s="28">
        <v>72</v>
      </c>
      <c r="C74" s="30">
        <v>40615</v>
      </c>
      <c r="D74" s="4">
        <v>20</v>
      </c>
      <c r="F74" s="55"/>
      <c r="G74" s="56"/>
      <c r="H74" s="57"/>
    </row>
    <row r="75" spans="2:8" x14ac:dyDescent="0.25">
      <c r="B75" s="28">
        <v>73</v>
      </c>
      <c r="C75" s="30">
        <v>40616</v>
      </c>
      <c r="D75" s="4">
        <v>20</v>
      </c>
      <c r="F75" s="55"/>
      <c r="G75" s="56"/>
      <c r="H75" s="57"/>
    </row>
    <row r="76" spans="2:8" x14ac:dyDescent="0.25">
      <c r="B76" s="28">
        <v>74</v>
      </c>
      <c r="C76" s="30">
        <v>40617</v>
      </c>
      <c r="D76" s="4">
        <v>26</v>
      </c>
      <c r="F76" s="55"/>
      <c r="G76" s="56"/>
      <c r="H76" s="57"/>
    </row>
    <row r="77" spans="2:8" x14ac:dyDescent="0.25">
      <c r="B77" s="28">
        <v>75</v>
      </c>
      <c r="C77" s="30">
        <v>40618</v>
      </c>
      <c r="D77" s="4">
        <v>15</v>
      </c>
      <c r="F77" s="55"/>
      <c r="G77" s="56"/>
      <c r="H77" s="57"/>
    </row>
    <row r="78" spans="2:8" x14ac:dyDescent="0.25">
      <c r="B78" s="28">
        <v>76</v>
      </c>
      <c r="C78" s="30">
        <v>40619</v>
      </c>
      <c r="D78" s="4">
        <v>27</v>
      </c>
      <c r="F78" s="55"/>
      <c r="G78" s="56"/>
      <c r="H78" s="57"/>
    </row>
    <row r="79" spans="2:8" x14ac:dyDescent="0.25">
      <c r="B79" s="28">
        <v>77</v>
      </c>
      <c r="C79" s="30">
        <v>40620</v>
      </c>
      <c r="D79" s="4">
        <v>23</v>
      </c>
      <c r="F79" s="55"/>
      <c r="G79" s="56"/>
      <c r="H79" s="57"/>
    </row>
    <row r="80" spans="2:8" x14ac:dyDescent="0.25">
      <c r="B80" s="28">
        <v>78</v>
      </c>
      <c r="C80" s="30">
        <v>40621</v>
      </c>
      <c r="D80" s="4">
        <v>27</v>
      </c>
      <c r="F80" s="55"/>
      <c r="G80" s="56"/>
      <c r="H80" s="57"/>
    </row>
    <row r="81" spans="2:8" x14ac:dyDescent="0.25">
      <c r="B81" s="28">
        <v>79</v>
      </c>
      <c r="C81" s="30">
        <v>40622</v>
      </c>
      <c r="D81" s="4">
        <v>19</v>
      </c>
      <c r="F81" s="55"/>
      <c r="G81" s="56"/>
      <c r="H81" s="57"/>
    </row>
    <row r="82" spans="2:8" x14ac:dyDescent="0.25">
      <c r="B82" s="28">
        <v>80</v>
      </c>
      <c r="C82" s="30">
        <v>40623</v>
      </c>
      <c r="D82" s="4">
        <v>15</v>
      </c>
      <c r="F82" s="55"/>
      <c r="G82" s="56"/>
      <c r="H82" s="57"/>
    </row>
    <row r="83" spans="2:8" x14ac:dyDescent="0.25">
      <c r="B83" s="28">
        <v>81</v>
      </c>
      <c r="C83" s="30">
        <v>40624</v>
      </c>
      <c r="D83" s="4">
        <v>19</v>
      </c>
      <c r="F83" s="55"/>
      <c r="G83" s="56"/>
      <c r="H83" s="57"/>
    </row>
    <row r="84" spans="2:8" x14ac:dyDescent="0.25">
      <c r="B84" s="28">
        <v>82</v>
      </c>
      <c r="C84" s="30">
        <v>40625</v>
      </c>
      <c r="D84" s="4">
        <v>23</v>
      </c>
      <c r="F84" s="55"/>
      <c r="G84" s="56"/>
      <c r="H84" s="57"/>
    </row>
    <row r="85" spans="2:8" x14ac:dyDescent="0.25">
      <c r="B85" s="28">
        <v>83</v>
      </c>
      <c r="C85" s="30">
        <v>40626</v>
      </c>
      <c r="D85" s="4">
        <v>20</v>
      </c>
      <c r="F85" s="55"/>
      <c r="G85" s="56"/>
      <c r="H85" s="57"/>
    </row>
    <row r="86" spans="2:8" x14ac:dyDescent="0.25">
      <c r="B86" s="28">
        <v>84</v>
      </c>
      <c r="C86" s="30">
        <v>40627</v>
      </c>
      <c r="D86" s="4">
        <v>25</v>
      </c>
      <c r="F86" s="55"/>
      <c r="G86" s="56"/>
      <c r="H86" s="57"/>
    </row>
    <row r="87" spans="2:8" x14ac:dyDescent="0.25">
      <c r="B87" s="28">
        <v>85</v>
      </c>
      <c r="C87" s="30">
        <v>40628</v>
      </c>
      <c r="D87" s="4">
        <v>11</v>
      </c>
      <c r="F87" s="55"/>
      <c r="G87" s="56"/>
      <c r="H87" s="57"/>
    </row>
    <row r="88" spans="2:8" x14ac:dyDescent="0.25">
      <c r="B88" s="28">
        <v>86</v>
      </c>
      <c r="C88" s="30">
        <v>40629</v>
      </c>
      <c r="D88" s="4">
        <v>28</v>
      </c>
      <c r="F88" s="55"/>
      <c r="G88" s="56"/>
      <c r="H88" s="57"/>
    </row>
    <row r="89" spans="2:8" x14ac:dyDescent="0.25">
      <c r="B89" s="28">
        <v>87</v>
      </c>
      <c r="C89" s="30">
        <v>40630</v>
      </c>
      <c r="D89" s="4">
        <v>24</v>
      </c>
      <c r="F89" s="55"/>
      <c r="G89" s="56"/>
      <c r="H89" s="57"/>
    </row>
    <row r="90" spans="2:8" x14ac:dyDescent="0.25">
      <c r="B90" s="28">
        <v>88</v>
      </c>
      <c r="C90" s="30">
        <v>40631</v>
      </c>
      <c r="D90" s="4">
        <v>21</v>
      </c>
      <c r="F90" s="55"/>
      <c r="G90" s="56"/>
      <c r="H90" s="57"/>
    </row>
    <row r="91" spans="2:8" x14ac:dyDescent="0.25">
      <c r="B91" s="28">
        <v>89</v>
      </c>
      <c r="C91" s="30">
        <v>40632</v>
      </c>
      <c r="D91" s="4">
        <v>23</v>
      </c>
      <c r="F91" s="55"/>
      <c r="G91" s="56"/>
      <c r="H91" s="57"/>
    </row>
    <row r="92" spans="2:8" x14ac:dyDescent="0.25">
      <c r="B92" s="28">
        <v>90</v>
      </c>
      <c r="C92" s="30">
        <v>40633</v>
      </c>
      <c r="D92" s="4">
        <v>12</v>
      </c>
      <c r="F92" s="55"/>
      <c r="G92" s="56"/>
      <c r="H92" s="57"/>
    </row>
    <row r="93" spans="2:8" x14ac:dyDescent="0.25">
      <c r="B93" s="28">
        <v>91</v>
      </c>
      <c r="C93" s="30">
        <v>40634</v>
      </c>
      <c r="D93" s="4">
        <v>20</v>
      </c>
      <c r="F93" s="55"/>
      <c r="G93" s="56"/>
      <c r="H93" s="57"/>
    </row>
    <row r="94" spans="2:8" x14ac:dyDescent="0.25">
      <c r="B94" s="28">
        <v>92</v>
      </c>
      <c r="C94" s="30">
        <v>40635</v>
      </c>
      <c r="D94" s="4">
        <v>23</v>
      </c>
      <c r="F94" s="55"/>
      <c r="G94" s="56"/>
      <c r="H94" s="57"/>
    </row>
    <row r="95" spans="2:8" x14ac:dyDescent="0.25">
      <c r="B95" s="28">
        <v>93</v>
      </c>
      <c r="C95" s="30">
        <v>40636</v>
      </c>
      <c r="D95" s="4">
        <v>13</v>
      </c>
      <c r="F95" s="55"/>
      <c r="G95" s="56"/>
      <c r="H95" s="57"/>
    </row>
    <row r="96" spans="2:8" x14ac:dyDescent="0.25">
      <c r="B96" s="28">
        <v>94</v>
      </c>
      <c r="C96" s="30">
        <v>40637</v>
      </c>
      <c r="D96" s="4">
        <v>20</v>
      </c>
      <c r="F96" s="55"/>
      <c r="G96" s="56"/>
      <c r="H96" s="57"/>
    </row>
    <row r="97" spans="2:8" x14ac:dyDescent="0.25">
      <c r="B97" s="28">
        <v>95</v>
      </c>
      <c r="C97" s="30">
        <v>40638</v>
      </c>
      <c r="D97" s="4">
        <v>16</v>
      </c>
      <c r="F97" s="55"/>
      <c r="G97" s="56"/>
      <c r="H97" s="57"/>
    </row>
    <row r="98" spans="2:8" x14ac:dyDescent="0.25">
      <c r="B98" s="28">
        <v>96</v>
      </c>
      <c r="C98" s="30">
        <v>40639</v>
      </c>
      <c r="D98" s="4">
        <v>24</v>
      </c>
      <c r="F98" s="55"/>
      <c r="G98" s="56"/>
      <c r="H98" s="57"/>
    </row>
    <row r="99" spans="2:8" x14ac:dyDescent="0.25">
      <c r="B99" s="28">
        <v>97</v>
      </c>
      <c r="C99" s="30">
        <v>40640</v>
      </c>
      <c r="D99" s="4">
        <v>30</v>
      </c>
      <c r="F99" s="55"/>
      <c r="G99" s="56"/>
      <c r="H99" s="57"/>
    </row>
    <row r="100" spans="2:8" x14ac:dyDescent="0.25">
      <c r="B100" s="28">
        <v>98</v>
      </c>
      <c r="C100" s="30">
        <v>40641</v>
      </c>
      <c r="D100" s="4">
        <v>13</v>
      </c>
      <c r="F100" s="55"/>
      <c r="G100" s="56"/>
      <c r="H100" s="57"/>
    </row>
    <row r="101" spans="2:8" x14ac:dyDescent="0.25">
      <c r="B101" s="28">
        <v>99</v>
      </c>
      <c r="C101" s="30">
        <v>40642</v>
      </c>
      <c r="D101" s="4">
        <v>22</v>
      </c>
      <c r="F101" s="55"/>
      <c r="G101" s="56"/>
      <c r="H101" s="57"/>
    </row>
    <row r="102" spans="2:8" x14ac:dyDescent="0.25">
      <c r="B102" s="28">
        <v>100</v>
      </c>
      <c r="C102" s="30">
        <v>40643</v>
      </c>
      <c r="D102" s="4">
        <v>19</v>
      </c>
      <c r="F102" s="58"/>
      <c r="G102" s="59"/>
      <c r="H102" s="60"/>
    </row>
    <row r="103" spans="2:8" x14ac:dyDescent="0.25">
      <c r="B103" s="36">
        <v>101</v>
      </c>
      <c r="C103" s="37">
        <v>40644</v>
      </c>
      <c r="D103" s="38">
        <v>24</v>
      </c>
      <c r="E103" s="39"/>
      <c r="F103" s="40">
        <f>AVERAGE(D3:D102)</f>
        <v>19.53</v>
      </c>
      <c r="G103" s="41">
        <f>D103-F103</f>
        <v>4.4699999999999989</v>
      </c>
      <c r="H103" s="42">
        <f>G103^2</f>
        <v>19.980899999999991</v>
      </c>
    </row>
    <row r="104" spans="2:8" x14ac:dyDescent="0.25">
      <c r="B104" s="28">
        <v>102</v>
      </c>
      <c r="C104" s="30">
        <v>40645</v>
      </c>
      <c r="D104" s="4">
        <v>19</v>
      </c>
      <c r="F104" s="40">
        <f t="shared" ref="F104:F167" si="0">AVERAGE(D4:D103)</f>
        <v>19.559999999999999</v>
      </c>
      <c r="G104" s="41">
        <f t="shared" ref="G104:G167" si="1">D104-F104</f>
        <v>-0.55999999999999872</v>
      </c>
      <c r="H104" s="42">
        <f t="shared" ref="H104:H167" si="2">G104^2</f>
        <v>0.31359999999999855</v>
      </c>
    </row>
    <row r="105" spans="2:8" x14ac:dyDescent="0.25">
      <c r="B105" s="28">
        <v>103</v>
      </c>
      <c r="C105" s="30">
        <v>40646</v>
      </c>
      <c r="D105" s="4">
        <v>25</v>
      </c>
      <c r="F105" s="40">
        <f t="shared" si="0"/>
        <v>19.66</v>
      </c>
      <c r="G105" s="41">
        <f t="shared" si="1"/>
        <v>5.34</v>
      </c>
      <c r="H105" s="42">
        <f t="shared" si="2"/>
        <v>28.515599999999999</v>
      </c>
    </row>
    <row r="106" spans="2:8" x14ac:dyDescent="0.25">
      <c r="B106" s="28">
        <v>104</v>
      </c>
      <c r="C106" s="30">
        <v>40647</v>
      </c>
      <c r="D106" s="4">
        <v>24</v>
      </c>
      <c r="F106" s="40">
        <f t="shared" si="0"/>
        <v>19.72</v>
      </c>
      <c r="G106" s="41">
        <f t="shared" si="1"/>
        <v>4.2800000000000011</v>
      </c>
      <c r="H106" s="42">
        <f t="shared" si="2"/>
        <v>18.318400000000011</v>
      </c>
    </row>
    <row r="107" spans="2:8" x14ac:dyDescent="0.25">
      <c r="B107" s="28">
        <v>105</v>
      </c>
      <c r="C107" s="30">
        <v>40648</v>
      </c>
      <c r="D107" s="4">
        <v>25</v>
      </c>
      <c r="F107" s="40">
        <f t="shared" si="0"/>
        <v>19.809999999999999</v>
      </c>
      <c r="G107" s="41">
        <f t="shared" si="1"/>
        <v>5.1900000000000013</v>
      </c>
      <c r="H107" s="42">
        <f t="shared" si="2"/>
        <v>26.936100000000014</v>
      </c>
    </row>
    <row r="108" spans="2:8" x14ac:dyDescent="0.25">
      <c r="B108" s="28">
        <v>106</v>
      </c>
      <c r="C108" s="30">
        <v>40649</v>
      </c>
      <c r="D108" s="4">
        <v>17</v>
      </c>
      <c r="F108" s="40">
        <f t="shared" si="0"/>
        <v>19.850000000000001</v>
      </c>
      <c r="G108" s="41">
        <f t="shared" si="1"/>
        <v>-2.8500000000000014</v>
      </c>
      <c r="H108" s="42">
        <f t="shared" si="2"/>
        <v>8.1225000000000076</v>
      </c>
    </row>
    <row r="109" spans="2:8" x14ac:dyDescent="0.25">
      <c r="B109" s="28">
        <v>107</v>
      </c>
      <c r="C109" s="30">
        <v>40650</v>
      </c>
      <c r="D109" s="4">
        <v>24</v>
      </c>
      <c r="F109" s="40">
        <f t="shared" si="0"/>
        <v>19.829999999999998</v>
      </c>
      <c r="G109" s="41">
        <f t="shared" si="1"/>
        <v>4.1700000000000017</v>
      </c>
      <c r="H109" s="42">
        <f t="shared" si="2"/>
        <v>17.388900000000014</v>
      </c>
    </row>
    <row r="110" spans="2:8" x14ac:dyDescent="0.25">
      <c r="B110" s="28">
        <v>108</v>
      </c>
      <c r="C110" s="30">
        <v>40651</v>
      </c>
      <c r="D110" s="4">
        <v>8</v>
      </c>
      <c r="F110" s="40">
        <f t="shared" si="0"/>
        <v>19.850000000000001</v>
      </c>
      <c r="G110" s="41">
        <f t="shared" si="1"/>
        <v>-11.850000000000001</v>
      </c>
      <c r="H110" s="42">
        <f t="shared" si="2"/>
        <v>140.42250000000004</v>
      </c>
    </row>
    <row r="111" spans="2:8" x14ac:dyDescent="0.25">
      <c r="B111" s="28">
        <v>109</v>
      </c>
      <c r="C111" s="30">
        <v>40652</v>
      </c>
      <c r="D111" s="4">
        <v>14</v>
      </c>
      <c r="F111" s="40">
        <f t="shared" si="0"/>
        <v>19.64</v>
      </c>
      <c r="G111" s="41">
        <f t="shared" si="1"/>
        <v>-5.6400000000000006</v>
      </c>
      <c r="H111" s="42">
        <f t="shared" si="2"/>
        <v>31.809600000000007</v>
      </c>
    </row>
    <row r="112" spans="2:8" x14ac:dyDescent="0.25">
      <c r="B112" s="28">
        <v>110</v>
      </c>
      <c r="C112" s="30">
        <v>40653</v>
      </c>
      <c r="D112" s="4">
        <v>19</v>
      </c>
      <c r="F112" s="40">
        <f t="shared" si="0"/>
        <v>19.63</v>
      </c>
      <c r="G112" s="41">
        <f t="shared" si="1"/>
        <v>-0.62999999999999901</v>
      </c>
      <c r="H112" s="42">
        <f t="shared" si="2"/>
        <v>0.39689999999999875</v>
      </c>
    </row>
    <row r="113" spans="2:8" x14ac:dyDescent="0.25">
      <c r="B113" s="28">
        <v>111</v>
      </c>
      <c r="C113" s="30">
        <v>40654</v>
      </c>
      <c r="D113" s="4">
        <v>16</v>
      </c>
      <c r="F113" s="40">
        <f t="shared" si="0"/>
        <v>19.66</v>
      </c>
      <c r="G113" s="41">
        <f t="shared" si="1"/>
        <v>-3.66</v>
      </c>
      <c r="H113" s="42">
        <f t="shared" si="2"/>
        <v>13.395600000000002</v>
      </c>
    </row>
    <row r="114" spans="2:8" x14ac:dyDescent="0.25">
      <c r="B114" s="28">
        <v>112</v>
      </c>
      <c r="C114" s="30">
        <v>40655</v>
      </c>
      <c r="D114" s="4">
        <v>17</v>
      </c>
      <c r="F114" s="40">
        <f t="shared" si="0"/>
        <v>19.62</v>
      </c>
      <c r="G114" s="41">
        <f t="shared" si="1"/>
        <v>-2.620000000000001</v>
      </c>
      <c r="H114" s="42">
        <f t="shared" si="2"/>
        <v>6.8644000000000052</v>
      </c>
    </row>
    <row r="115" spans="2:8" x14ac:dyDescent="0.25">
      <c r="B115" s="28">
        <v>113</v>
      </c>
      <c r="C115" s="30">
        <v>40656</v>
      </c>
      <c r="D115" s="4">
        <v>16</v>
      </c>
      <c r="F115" s="40">
        <f t="shared" si="0"/>
        <v>19.600000000000001</v>
      </c>
      <c r="G115" s="41">
        <f t="shared" si="1"/>
        <v>-3.6000000000000014</v>
      </c>
      <c r="H115" s="42">
        <f t="shared" si="2"/>
        <v>12.96000000000001</v>
      </c>
    </row>
    <row r="116" spans="2:8" x14ac:dyDescent="0.25">
      <c r="B116" s="28">
        <v>114</v>
      </c>
      <c r="C116" s="30">
        <v>40657</v>
      </c>
      <c r="D116" s="4">
        <v>15</v>
      </c>
      <c r="F116" s="40">
        <f t="shared" si="0"/>
        <v>19.61</v>
      </c>
      <c r="G116" s="41">
        <f t="shared" si="1"/>
        <v>-4.6099999999999994</v>
      </c>
      <c r="H116" s="42">
        <f t="shared" si="2"/>
        <v>21.252099999999995</v>
      </c>
    </row>
    <row r="117" spans="2:8" x14ac:dyDescent="0.25">
      <c r="B117" s="28">
        <v>115</v>
      </c>
      <c r="C117" s="30">
        <v>40658</v>
      </c>
      <c r="D117" s="4">
        <v>20</v>
      </c>
      <c r="F117" s="40">
        <f t="shared" si="0"/>
        <v>19.64</v>
      </c>
      <c r="G117" s="41">
        <f t="shared" si="1"/>
        <v>0.35999999999999943</v>
      </c>
      <c r="H117" s="42">
        <f t="shared" si="2"/>
        <v>0.1295999999999996</v>
      </c>
    </row>
    <row r="118" spans="2:8" x14ac:dyDescent="0.25">
      <c r="B118" s="28">
        <v>116</v>
      </c>
      <c r="C118" s="30">
        <v>40659</v>
      </c>
      <c r="D118" s="4">
        <v>22</v>
      </c>
      <c r="F118" s="40">
        <f t="shared" si="0"/>
        <v>19.64</v>
      </c>
      <c r="G118" s="41">
        <f t="shared" si="1"/>
        <v>2.3599999999999994</v>
      </c>
      <c r="H118" s="42">
        <f t="shared" si="2"/>
        <v>5.5695999999999977</v>
      </c>
    </row>
    <row r="119" spans="2:8" x14ac:dyDescent="0.25">
      <c r="B119" s="28">
        <v>117</v>
      </c>
      <c r="C119" s="30">
        <v>40660</v>
      </c>
      <c r="D119" s="4">
        <v>16</v>
      </c>
      <c r="F119" s="40">
        <f t="shared" si="0"/>
        <v>19.670000000000002</v>
      </c>
      <c r="G119" s="41">
        <f t="shared" si="1"/>
        <v>-3.6700000000000017</v>
      </c>
      <c r="H119" s="42">
        <f t="shared" si="2"/>
        <v>13.468900000000012</v>
      </c>
    </row>
    <row r="120" spans="2:8" x14ac:dyDescent="0.25">
      <c r="B120" s="28">
        <v>118</v>
      </c>
      <c r="C120" s="30">
        <v>40661</v>
      </c>
      <c r="D120" s="4">
        <v>27</v>
      </c>
      <c r="F120" s="40">
        <f t="shared" si="0"/>
        <v>19.600000000000001</v>
      </c>
      <c r="G120" s="41">
        <f t="shared" si="1"/>
        <v>7.3999999999999986</v>
      </c>
      <c r="H120" s="42">
        <f t="shared" si="2"/>
        <v>54.759999999999977</v>
      </c>
    </row>
    <row r="121" spans="2:8" x14ac:dyDescent="0.25">
      <c r="B121" s="28">
        <v>119</v>
      </c>
      <c r="C121" s="30">
        <v>40662</v>
      </c>
      <c r="D121" s="4">
        <v>16</v>
      </c>
      <c r="F121" s="40">
        <f t="shared" si="0"/>
        <v>19.690000000000001</v>
      </c>
      <c r="G121" s="41">
        <f t="shared" si="1"/>
        <v>-3.6900000000000013</v>
      </c>
      <c r="H121" s="42">
        <f t="shared" si="2"/>
        <v>13.61610000000001</v>
      </c>
    </row>
    <row r="122" spans="2:8" x14ac:dyDescent="0.25">
      <c r="B122" s="28">
        <v>120</v>
      </c>
      <c r="C122" s="30">
        <v>40663</v>
      </c>
      <c r="D122" s="4">
        <v>17</v>
      </c>
      <c r="F122" s="40">
        <f t="shared" si="0"/>
        <v>19.600000000000001</v>
      </c>
      <c r="G122" s="41">
        <f t="shared" si="1"/>
        <v>-2.6000000000000014</v>
      </c>
      <c r="H122" s="42">
        <f t="shared" si="2"/>
        <v>6.7600000000000078</v>
      </c>
    </row>
    <row r="123" spans="2:8" x14ac:dyDescent="0.25">
      <c r="B123" s="28">
        <v>121</v>
      </c>
      <c r="C123" s="30">
        <v>40664</v>
      </c>
      <c r="D123" s="4">
        <v>26</v>
      </c>
      <c r="F123" s="40">
        <f t="shared" si="0"/>
        <v>19.510000000000002</v>
      </c>
      <c r="G123" s="41">
        <f t="shared" si="1"/>
        <v>6.4899999999999984</v>
      </c>
      <c r="H123" s="42">
        <f t="shared" si="2"/>
        <v>42.120099999999979</v>
      </c>
    </row>
    <row r="124" spans="2:8" x14ac:dyDescent="0.25">
      <c r="B124" s="28">
        <v>122</v>
      </c>
      <c r="C124" s="30">
        <v>40665</v>
      </c>
      <c r="D124" s="4">
        <v>19</v>
      </c>
      <c r="F124" s="40">
        <f t="shared" si="0"/>
        <v>19.559999999999999</v>
      </c>
      <c r="G124" s="41">
        <f t="shared" si="1"/>
        <v>-0.55999999999999872</v>
      </c>
      <c r="H124" s="42">
        <f t="shared" si="2"/>
        <v>0.31359999999999855</v>
      </c>
    </row>
    <row r="125" spans="2:8" x14ac:dyDescent="0.25">
      <c r="B125" s="28">
        <v>123</v>
      </c>
      <c r="C125" s="30">
        <v>40666</v>
      </c>
      <c r="D125" s="4">
        <v>19</v>
      </c>
      <c r="F125" s="40">
        <f t="shared" si="0"/>
        <v>19.510000000000002</v>
      </c>
      <c r="G125" s="41">
        <f t="shared" si="1"/>
        <v>-0.51000000000000156</v>
      </c>
      <c r="H125" s="42">
        <f t="shared" si="2"/>
        <v>0.26010000000000161</v>
      </c>
    </row>
    <row r="126" spans="2:8" x14ac:dyDescent="0.25">
      <c r="B126" s="28">
        <v>124</v>
      </c>
      <c r="C126" s="30">
        <v>40667</v>
      </c>
      <c r="D126" s="4">
        <v>17</v>
      </c>
      <c r="F126" s="40">
        <f t="shared" si="0"/>
        <v>19.47</v>
      </c>
      <c r="G126" s="41">
        <f t="shared" si="1"/>
        <v>-2.4699999999999989</v>
      </c>
      <c r="H126" s="42">
        <f t="shared" si="2"/>
        <v>6.100899999999994</v>
      </c>
    </row>
    <row r="127" spans="2:8" x14ac:dyDescent="0.25">
      <c r="B127" s="28">
        <v>125</v>
      </c>
      <c r="C127" s="30">
        <v>40668</v>
      </c>
      <c r="D127" s="4">
        <v>22</v>
      </c>
      <c r="F127" s="40">
        <f t="shared" si="0"/>
        <v>19.420000000000002</v>
      </c>
      <c r="G127" s="41">
        <f t="shared" si="1"/>
        <v>2.5799999999999983</v>
      </c>
      <c r="H127" s="42">
        <f t="shared" si="2"/>
        <v>6.6563999999999908</v>
      </c>
    </row>
    <row r="128" spans="2:8" x14ac:dyDescent="0.25">
      <c r="B128" s="28">
        <v>126</v>
      </c>
      <c r="C128" s="30">
        <v>40669</v>
      </c>
      <c r="D128" s="4">
        <v>28</v>
      </c>
      <c r="F128" s="40">
        <f t="shared" si="0"/>
        <v>19.399999999999999</v>
      </c>
      <c r="G128" s="41">
        <f t="shared" si="1"/>
        <v>8.6000000000000014</v>
      </c>
      <c r="H128" s="42">
        <f t="shared" si="2"/>
        <v>73.960000000000022</v>
      </c>
    </row>
    <row r="129" spans="2:8" x14ac:dyDescent="0.25">
      <c r="B129" s="28">
        <v>127</v>
      </c>
      <c r="C129" s="30">
        <v>40670</v>
      </c>
      <c r="D129" s="4">
        <v>20</v>
      </c>
      <c r="F129" s="40">
        <f t="shared" si="0"/>
        <v>19.53</v>
      </c>
      <c r="G129" s="41">
        <f t="shared" si="1"/>
        <v>0.46999999999999886</v>
      </c>
      <c r="H129" s="42">
        <f t="shared" si="2"/>
        <v>0.22089999999999893</v>
      </c>
    </row>
    <row r="130" spans="2:8" x14ac:dyDescent="0.25">
      <c r="B130" s="28">
        <v>128</v>
      </c>
      <c r="C130" s="30">
        <v>40671</v>
      </c>
      <c r="D130" s="4">
        <v>18</v>
      </c>
      <c r="F130" s="40">
        <f t="shared" si="0"/>
        <v>19.59</v>
      </c>
      <c r="G130" s="41">
        <f t="shared" si="1"/>
        <v>-1.5899999999999999</v>
      </c>
      <c r="H130" s="42">
        <f t="shared" si="2"/>
        <v>2.5280999999999993</v>
      </c>
    </row>
    <row r="131" spans="2:8" x14ac:dyDescent="0.25">
      <c r="B131" s="28">
        <v>129</v>
      </c>
      <c r="C131" s="30">
        <v>40672</v>
      </c>
      <c r="D131" s="4">
        <v>23</v>
      </c>
      <c r="F131" s="40">
        <f t="shared" si="0"/>
        <v>19.559999999999999</v>
      </c>
      <c r="G131" s="41">
        <f t="shared" si="1"/>
        <v>3.4400000000000013</v>
      </c>
      <c r="H131" s="42">
        <f t="shared" si="2"/>
        <v>11.833600000000009</v>
      </c>
    </row>
    <row r="132" spans="2:8" x14ac:dyDescent="0.25">
      <c r="B132" s="28">
        <v>130</v>
      </c>
      <c r="C132" s="30">
        <v>40673</v>
      </c>
      <c r="D132" s="4">
        <v>22</v>
      </c>
      <c r="F132" s="40">
        <f t="shared" si="0"/>
        <v>19.600000000000001</v>
      </c>
      <c r="G132" s="41">
        <f t="shared" si="1"/>
        <v>2.3999999999999986</v>
      </c>
      <c r="H132" s="42">
        <f t="shared" si="2"/>
        <v>5.7599999999999936</v>
      </c>
    </row>
    <row r="133" spans="2:8" x14ac:dyDescent="0.25">
      <c r="B133" s="28">
        <v>131</v>
      </c>
      <c r="C133" s="30">
        <v>40674</v>
      </c>
      <c r="D133" s="4">
        <v>30</v>
      </c>
      <c r="F133" s="40">
        <f t="shared" si="0"/>
        <v>19.66</v>
      </c>
      <c r="G133" s="41">
        <f t="shared" si="1"/>
        <v>10.34</v>
      </c>
      <c r="H133" s="42">
        <f t="shared" si="2"/>
        <v>106.9156</v>
      </c>
    </row>
    <row r="134" spans="2:8" x14ac:dyDescent="0.25">
      <c r="B134" s="28">
        <v>132</v>
      </c>
      <c r="C134" s="30">
        <v>40675</v>
      </c>
      <c r="D134" s="4">
        <v>23</v>
      </c>
      <c r="F134" s="40">
        <f t="shared" si="0"/>
        <v>19.739999999999998</v>
      </c>
      <c r="G134" s="41">
        <f t="shared" si="1"/>
        <v>3.2600000000000016</v>
      </c>
      <c r="H134" s="42">
        <f t="shared" si="2"/>
        <v>10.62760000000001</v>
      </c>
    </row>
    <row r="135" spans="2:8" x14ac:dyDescent="0.25">
      <c r="B135" s="28">
        <v>133</v>
      </c>
      <c r="C135" s="30">
        <v>40676</v>
      </c>
      <c r="D135" s="4">
        <v>28</v>
      </c>
      <c r="F135" s="40">
        <f t="shared" si="0"/>
        <v>19.739999999999998</v>
      </c>
      <c r="G135" s="41">
        <f t="shared" si="1"/>
        <v>8.2600000000000016</v>
      </c>
      <c r="H135" s="42">
        <f t="shared" si="2"/>
        <v>68.227600000000024</v>
      </c>
    </row>
    <row r="136" spans="2:8" x14ac:dyDescent="0.25">
      <c r="B136" s="28">
        <v>134</v>
      </c>
      <c r="C136" s="30">
        <v>40677</v>
      </c>
      <c r="D136" s="4">
        <v>18</v>
      </c>
      <c r="F136" s="40">
        <f t="shared" si="0"/>
        <v>19.82</v>
      </c>
      <c r="G136" s="41">
        <f t="shared" si="1"/>
        <v>-1.8200000000000003</v>
      </c>
      <c r="H136" s="42">
        <f t="shared" si="2"/>
        <v>3.3124000000000011</v>
      </c>
    </row>
    <row r="137" spans="2:8" x14ac:dyDescent="0.25">
      <c r="B137" s="28">
        <v>135</v>
      </c>
      <c r="C137" s="30">
        <v>40678</v>
      </c>
      <c r="D137" s="4">
        <v>25</v>
      </c>
      <c r="F137" s="40">
        <f t="shared" si="0"/>
        <v>19.86</v>
      </c>
      <c r="G137" s="41">
        <f t="shared" si="1"/>
        <v>5.1400000000000006</v>
      </c>
      <c r="H137" s="42">
        <f t="shared" si="2"/>
        <v>26.419600000000006</v>
      </c>
    </row>
    <row r="138" spans="2:8" x14ac:dyDescent="0.25">
      <c r="B138" s="28">
        <v>136</v>
      </c>
      <c r="C138" s="30">
        <v>40679</v>
      </c>
      <c r="D138" s="4">
        <v>15</v>
      </c>
      <c r="F138" s="40">
        <f t="shared" si="0"/>
        <v>19.989999999999998</v>
      </c>
      <c r="G138" s="41">
        <f t="shared" si="1"/>
        <v>-4.9899999999999984</v>
      </c>
      <c r="H138" s="42">
        <f t="shared" si="2"/>
        <v>24.900099999999984</v>
      </c>
    </row>
    <row r="139" spans="2:8" x14ac:dyDescent="0.25">
      <c r="B139" s="28">
        <v>137</v>
      </c>
      <c r="C139" s="30">
        <v>40680</v>
      </c>
      <c r="D139" s="4">
        <v>24</v>
      </c>
      <c r="F139" s="40">
        <f t="shared" si="0"/>
        <v>19.96</v>
      </c>
      <c r="G139" s="41">
        <f t="shared" si="1"/>
        <v>4.0399999999999991</v>
      </c>
      <c r="H139" s="42">
        <f t="shared" si="2"/>
        <v>16.321599999999993</v>
      </c>
    </row>
    <row r="140" spans="2:8" x14ac:dyDescent="0.25">
      <c r="B140" s="28">
        <v>138</v>
      </c>
      <c r="C140" s="30">
        <v>40681</v>
      </c>
      <c r="D140" s="4">
        <v>10</v>
      </c>
      <c r="F140" s="40">
        <f t="shared" si="0"/>
        <v>19.97</v>
      </c>
      <c r="G140" s="41">
        <f t="shared" si="1"/>
        <v>-9.9699999999999989</v>
      </c>
      <c r="H140" s="42">
        <f t="shared" si="2"/>
        <v>99.400899999999979</v>
      </c>
    </row>
    <row r="141" spans="2:8" x14ac:dyDescent="0.25">
      <c r="B141" s="28">
        <v>139</v>
      </c>
      <c r="C141" s="30">
        <v>40682</v>
      </c>
      <c r="D141" s="4">
        <v>26</v>
      </c>
      <c r="F141" s="40">
        <f t="shared" si="0"/>
        <v>19.82</v>
      </c>
      <c r="G141" s="41">
        <f t="shared" si="1"/>
        <v>6.18</v>
      </c>
      <c r="H141" s="42">
        <f t="shared" si="2"/>
        <v>38.192399999999999</v>
      </c>
    </row>
    <row r="142" spans="2:8" x14ac:dyDescent="0.25">
      <c r="B142" s="28">
        <v>140</v>
      </c>
      <c r="C142" s="30">
        <v>40683</v>
      </c>
      <c r="D142" s="4">
        <v>22</v>
      </c>
      <c r="F142" s="40">
        <f t="shared" si="0"/>
        <v>19.84</v>
      </c>
      <c r="G142" s="41">
        <f t="shared" si="1"/>
        <v>2.16</v>
      </c>
      <c r="H142" s="42">
        <f t="shared" si="2"/>
        <v>4.6656000000000004</v>
      </c>
    </row>
    <row r="143" spans="2:8" x14ac:dyDescent="0.25">
      <c r="B143" s="28">
        <v>141</v>
      </c>
      <c r="C143" s="30">
        <v>40684</v>
      </c>
      <c r="D143" s="4">
        <v>23</v>
      </c>
      <c r="F143" s="40">
        <f t="shared" si="0"/>
        <v>19.899999999999999</v>
      </c>
      <c r="G143" s="41">
        <f t="shared" si="1"/>
        <v>3.1000000000000014</v>
      </c>
      <c r="H143" s="42">
        <f t="shared" si="2"/>
        <v>9.6100000000000083</v>
      </c>
    </row>
    <row r="144" spans="2:8" x14ac:dyDescent="0.25">
      <c r="B144" s="28">
        <v>142</v>
      </c>
      <c r="C144" s="30">
        <v>40685</v>
      </c>
      <c r="D144" s="4">
        <v>9</v>
      </c>
      <c r="F144" s="40">
        <f t="shared" si="0"/>
        <v>19.97</v>
      </c>
      <c r="G144" s="41">
        <f t="shared" si="1"/>
        <v>-10.969999999999999</v>
      </c>
      <c r="H144" s="42">
        <f t="shared" si="2"/>
        <v>120.34089999999998</v>
      </c>
    </row>
    <row r="145" spans="2:8" x14ac:dyDescent="0.25">
      <c r="B145" s="28">
        <v>143</v>
      </c>
      <c r="C145" s="30">
        <v>40686</v>
      </c>
      <c r="D145" s="4">
        <v>24</v>
      </c>
      <c r="F145" s="40">
        <f t="shared" si="0"/>
        <v>19.920000000000002</v>
      </c>
      <c r="G145" s="41">
        <f t="shared" si="1"/>
        <v>4.0799999999999983</v>
      </c>
      <c r="H145" s="42">
        <f t="shared" si="2"/>
        <v>16.646399999999986</v>
      </c>
    </row>
    <row r="146" spans="2:8" x14ac:dyDescent="0.25">
      <c r="B146" s="28">
        <v>144</v>
      </c>
      <c r="C146" s="30">
        <v>40687</v>
      </c>
      <c r="D146" s="4">
        <v>27</v>
      </c>
      <c r="F146" s="40">
        <f t="shared" si="0"/>
        <v>20.02</v>
      </c>
      <c r="G146" s="41">
        <f t="shared" si="1"/>
        <v>6.98</v>
      </c>
      <c r="H146" s="42">
        <f t="shared" si="2"/>
        <v>48.720400000000005</v>
      </c>
    </row>
    <row r="147" spans="2:8" x14ac:dyDescent="0.25">
      <c r="B147" s="28">
        <v>145</v>
      </c>
      <c r="C147" s="30">
        <v>40688</v>
      </c>
      <c r="D147" s="4">
        <v>24</v>
      </c>
      <c r="F147" s="40">
        <f t="shared" si="0"/>
        <v>20.170000000000002</v>
      </c>
      <c r="G147" s="41">
        <f t="shared" si="1"/>
        <v>3.8299999999999983</v>
      </c>
      <c r="H147" s="42">
        <f t="shared" si="2"/>
        <v>14.668899999999987</v>
      </c>
    </row>
    <row r="148" spans="2:8" x14ac:dyDescent="0.25">
      <c r="B148" s="28">
        <v>146</v>
      </c>
      <c r="C148" s="30">
        <v>40689</v>
      </c>
      <c r="D148" s="4">
        <v>28</v>
      </c>
      <c r="F148" s="40">
        <f t="shared" si="0"/>
        <v>20.27</v>
      </c>
      <c r="G148" s="41">
        <f t="shared" si="1"/>
        <v>7.73</v>
      </c>
      <c r="H148" s="42">
        <f t="shared" si="2"/>
        <v>59.752900000000004</v>
      </c>
    </row>
    <row r="149" spans="2:8" x14ac:dyDescent="0.25">
      <c r="B149" s="28">
        <v>147</v>
      </c>
      <c r="C149" s="30">
        <v>40690</v>
      </c>
      <c r="D149" s="4">
        <v>19</v>
      </c>
      <c r="F149" s="40">
        <f t="shared" si="0"/>
        <v>20.37</v>
      </c>
      <c r="G149" s="41">
        <f t="shared" si="1"/>
        <v>-1.370000000000001</v>
      </c>
      <c r="H149" s="42">
        <f t="shared" si="2"/>
        <v>1.8769000000000027</v>
      </c>
    </row>
    <row r="150" spans="2:8" x14ac:dyDescent="0.25">
      <c r="B150" s="28">
        <v>148</v>
      </c>
      <c r="C150" s="30">
        <v>40691</v>
      </c>
      <c r="D150" s="4">
        <v>26</v>
      </c>
      <c r="F150" s="40">
        <f t="shared" si="0"/>
        <v>20.34</v>
      </c>
      <c r="G150" s="41">
        <f t="shared" si="1"/>
        <v>5.66</v>
      </c>
      <c r="H150" s="42">
        <f t="shared" si="2"/>
        <v>32.035600000000002</v>
      </c>
    </row>
    <row r="151" spans="2:8" x14ac:dyDescent="0.25">
      <c r="B151" s="28">
        <v>149</v>
      </c>
      <c r="C151" s="30">
        <v>40692</v>
      </c>
      <c r="D151" s="4">
        <v>23</v>
      </c>
      <c r="F151" s="40">
        <f t="shared" si="0"/>
        <v>20.38</v>
      </c>
      <c r="G151" s="41">
        <f t="shared" si="1"/>
        <v>2.620000000000001</v>
      </c>
      <c r="H151" s="42">
        <f t="shared" si="2"/>
        <v>6.8644000000000052</v>
      </c>
    </row>
    <row r="152" spans="2:8" x14ac:dyDescent="0.25">
      <c r="B152" s="28">
        <v>150</v>
      </c>
      <c r="C152" s="30">
        <v>40693</v>
      </c>
      <c r="D152" s="4">
        <v>16</v>
      </c>
      <c r="F152" s="40">
        <f t="shared" si="0"/>
        <v>20.46</v>
      </c>
      <c r="G152" s="41">
        <f t="shared" si="1"/>
        <v>-4.4600000000000009</v>
      </c>
      <c r="H152" s="42">
        <f t="shared" si="2"/>
        <v>19.891600000000007</v>
      </c>
    </row>
    <row r="153" spans="2:8" x14ac:dyDescent="0.25">
      <c r="B153" s="28">
        <v>151</v>
      </c>
      <c r="C153" s="30">
        <v>40694</v>
      </c>
      <c r="D153" s="4">
        <v>11</v>
      </c>
      <c r="F153" s="40">
        <f t="shared" si="0"/>
        <v>20.46</v>
      </c>
      <c r="G153" s="41">
        <f t="shared" si="1"/>
        <v>-9.4600000000000009</v>
      </c>
      <c r="H153" s="42">
        <f t="shared" si="2"/>
        <v>89.49160000000002</v>
      </c>
    </row>
    <row r="154" spans="2:8" x14ac:dyDescent="0.25">
      <c r="B154" s="28">
        <v>152</v>
      </c>
      <c r="C154" s="30">
        <v>40695</v>
      </c>
      <c r="D154" s="4">
        <v>22</v>
      </c>
      <c r="F154" s="40">
        <f t="shared" si="0"/>
        <v>20.39</v>
      </c>
      <c r="G154" s="41">
        <f t="shared" si="1"/>
        <v>1.6099999999999994</v>
      </c>
      <c r="H154" s="42">
        <f t="shared" si="2"/>
        <v>2.5920999999999981</v>
      </c>
    </row>
    <row r="155" spans="2:8" x14ac:dyDescent="0.25">
      <c r="B155" s="28">
        <v>153</v>
      </c>
      <c r="C155" s="30">
        <v>40696</v>
      </c>
      <c r="D155" s="4">
        <v>18</v>
      </c>
      <c r="F155" s="40">
        <f t="shared" si="0"/>
        <v>20.41</v>
      </c>
      <c r="G155" s="41">
        <f t="shared" si="1"/>
        <v>-2.41</v>
      </c>
      <c r="H155" s="42">
        <f t="shared" si="2"/>
        <v>5.8081000000000005</v>
      </c>
    </row>
    <row r="156" spans="2:8" x14ac:dyDescent="0.25">
      <c r="B156" s="28">
        <v>154</v>
      </c>
      <c r="C156" s="30">
        <v>40697</v>
      </c>
      <c r="D156" s="4">
        <v>30</v>
      </c>
      <c r="F156" s="40">
        <f t="shared" si="0"/>
        <v>20.34</v>
      </c>
      <c r="G156" s="41">
        <f t="shared" si="1"/>
        <v>9.66</v>
      </c>
      <c r="H156" s="42">
        <f t="shared" si="2"/>
        <v>93.315600000000003</v>
      </c>
    </row>
    <row r="157" spans="2:8" x14ac:dyDescent="0.25">
      <c r="B157" s="28">
        <v>155</v>
      </c>
      <c r="C157" s="30">
        <v>40698</v>
      </c>
      <c r="D157" s="4">
        <v>26</v>
      </c>
      <c r="F157" s="40">
        <f t="shared" si="0"/>
        <v>20.39</v>
      </c>
      <c r="G157" s="41">
        <f t="shared" si="1"/>
        <v>5.6099999999999994</v>
      </c>
      <c r="H157" s="42">
        <f t="shared" si="2"/>
        <v>31.472099999999994</v>
      </c>
    </row>
    <row r="158" spans="2:8" x14ac:dyDescent="0.25">
      <c r="B158" s="28">
        <v>156</v>
      </c>
      <c r="C158" s="30">
        <v>40699</v>
      </c>
      <c r="D158" s="4">
        <v>21</v>
      </c>
      <c r="F158" s="40">
        <f t="shared" si="0"/>
        <v>20.41</v>
      </c>
      <c r="G158" s="41">
        <f t="shared" si="1"/>
        <v>0.58999999999999986</v>
      </c>
      <c r="H158" s="42">
        <f t="shared" si="2"/>
        <v>0.34809999999999985</v>
      </c>
    </row>
    <row r="159" spans="2:8" x14ac:dyDescent="0.25">
      <c r="B159" s="28">
        <v>157</v>
      </c>
      <c r="C159" s="30">
        <v>40700</v>
      </c>
      <c r="D159" s="4">
        <v>18</v>
      </c>
      <c r="F159" s="40">
        <f t="shared" si="0"/>
        <v>20.46</v>
      </c>
      <c r="G159" s="41">
        <f t="shared" si="1"/>
        <v>-2.4600000000000009</v>
      </c>
      <c r="H159" s="42">
        <f t="shared" si="2"/>
        <v>6.0516000000000041</v>
      </c>
    </row>
    <row r="160" spans="2:8" x14ac:dyDescent="0.25">
      <c r="B160" s="28">
        <v>158</v>
      </c>
      <c r="C160" s="30">
        <v>40701</v>
      </c>
      <c r="D160" s="4">
        <v>10</v>
      </c>
      <c r="F160" s="40">
        <f t="shared" si="0"/>
        <v>20.43</v>
      </c>
      <c r="G160" s="41">
        <f t="shared" si="1"/>
        <v>-10.43</v>
      </c>
      <c r="H160" s="42">
        <f t="shared" si="2"/>
        <v>108.78489999999999</v>
      </c>
    </row>
    <row r="161" spans="2:8" x14ac:dyDescent="0.25">
      <c r="B161" s="28">
        <v>159</v>
      </c>
      <c r="C161" s="30">
        <v>40702</v>
      </c>
      <c r="D161" s="4">
        <v>21</v>
      </c>
      <c r="F161" s="40">
        <f t="shared" si="0"/>
        <v>20.3</v>
      </c>
      <c r="G161" s="41">
        <f t="shared" si="1"/>
        <v>0.69999999999999929</v>
      </c>
      <c r="H161" s="42">
        <f t="shared" si="2"/>
        <v>0.48999999999999899</v>
      </c>
    </row>
    <row r="162" spans="2:8" x14ac:dyDescent="0.25">
      <c r="B162" s="28">
        <v>160</v>
      </c>
      <c r="C162" s="30">
        <v>40703</v>
      </c>
      <c r="D162" s="4">
        <v>20</v>
      </c>
      <c r="F162" s="40">
        <f t="shared" si="0"/>
        <v>20.3</v>
      </c>
      <c r="G162" s="41">
        <f t="shared" si="1"/>
        <v>-0.30000000000000071</v>
      </c>
      <c r="H162" s="42">
        <f t="shared" si="2"/>
        <v>9.0000000000000427E-2</v>
      </c>
    </row>
    <row r="163" spans="2:8" x14ac:dyDescent="0.25">
      <c r="B163" s="28">
        <v>161</v>
      </c>
      <c r="C163" s="30">
        <v>40704</v>
      </c>
      <c r="D163" s="4">
        <v>24</v>
      </c>
      <c r="F163" s="40">
        <f t="shared" si="0"/>
        <v>20.38</v>
      </c>
      <c r="G163" s="41">
        <f t="shared" si="1"/>
        <v>3.620000000000001</v>
      </c>
      <c r="H163" s="42">
        <f t="shared" si="2"/>
        <v>13.104400000000007</v>
      </c>
    </row>
    <row r="164" spans="2:8" x14ac:dyDescent="0.25">
      <c r="B164" s="28">
        <v>162</v>
      </c>
      <c r="C164" s="30">
        <v>40705</v>
      </c>
      <c r="D164" s="4">
        <v>16</v>
      </c>
      <c r="F164" s="40">
        <f t="shared" si="0"/>
        <v>20.49</v>
      </c>
      <c r="G164" s="41">
        <f t="shared" si="1"/>
        <v>-4.4899999999999984</v>
      </c>
      <c r="H164" s="42">
        <f t="shared" si="2"/>
        <v>20.160099999999986</v>
      </c>
    </row>
    <row r="165" spans="2:8" x14ac:dyDescent="0.25">
      <c r="B165" s="28">
        <v>163</v>
      </c>
      <c r="C165" s="30">
        <v>40706</v>
      </c>
      <c r="D165" s="4">
        <v>14</v>
      </c>
      <c r="F165" s="40">
        <f t="shared" si="0"/>
        <v>20.420000000000002</v>
      </c>
      <c r="G165" s="41">
        <f t="shared" si="1"/>
        <v>-6.4200000000000017</v>
      </c>
      <c r="H165" s="42">
        <f t="shared" si="2"/>
        <v>41.216400000000021</v>
      </c>
    </row>
    <row r="166" spans="2:8" x14ac:dyDescent="0.25">
      <c r="B166" s="28">
        <v>164</v>
      </c>
      <c r="C166" s="30">
        <v>40707</v>
      </c>
      <c r="D166" s="4">
        <v>27</v>
      </c>
      <c r="F166" s="40">
        <f t="shared" si="0"/>
        <v>20.39</v>
      </c>
      <c r="G166" s="41">
        <f t="shared" si="1"/>
        <v>6.6099999999999994</v>
      </c>
      <c r="H166" s="42">
        <f t="shared" si="2"/>
        <v>43.692099999999989</v>
      </c>
    </row>
    <row r="167" spans="2:8" x14ac:dyDescent="0.25">
      <c r="B167" s="28">
        <v>165</v>
      </c>
      <c r="C167" s="30">
        <v>40708</v>
      </c>
      <c r="D167" s="4">
        <v>21</v>
      </c>
      <c r="F167" s="40">
        <f t="shared" si="0"/>
        <v>20.37</v>
      </c>
      <c r="G167" s="41">
        <f t="shared" si="1"/>
        <v>0.62999999999999901</v>
      </c>
      <c r="H167" s="42">
        <f t="shared" si="2"/>
        <v>0.39689999999999875</v>
      </c>
    </row>
    <row r="168" spans="2:8" x14ac:dyDescent="0.25">
      <c r="B168" s="28">
        <v>166</v>
      </c>
      <c r="C168" s="30">
        <v>40709</v>
      </c>
      <c r="D168" s="4">
        <v>15</v>
      </c>
      <c r="F168" s="40">
        <f t="shared" ref="F168:F231" si="3">AVERAGE(D68:D167)</f>
        <v>20.32</v>
      </c>
      <c r="G168" s="41">
        <f t="shared" ref="G168:G231" si="4">D168-F168</f>
        <v>-5.32</v>
      </c>
      <c r="H168" s="42">
        <f t="shared" ref="H168:H231" si="5">G168^2</f>
        <v>28.302400000000002</v>
      </c>
    </row>
    <row r="169" spans="2:8" x14ac:dyDescent="0.25">
      <c r="B169" s="28">
        <v>167</v>
      </c>
      <c r="C169" s="30">
        <v>40710</v>
      </c>
      <c r="D169" s="4">
        <v>17</v>
      </c>
      <c r="F169" s="40">
        <f t="shared" si="3"/>
        <v>20.37</v>
      </c>
      <c r="G169" s="41">
        <f t="shared" si="4"/>
        <v>-3.370000000000001</v>
      </c>
      <c r="H169" s="42">
        <f t="shared" si="5"/>
        <v>11.356900000000007</v>
      </c>
    </row>
    <row r="170" spans="2:8" x14ac:dyDescent="0.25">
      <c r="B170" s="28">
        <v>168</v>
      </c>
      <c r="C170" s="30">
        <v>40711</v>
      </c>
      <c r="D170" s="4">
        <v>16</v>
      </c>
      <c r="F170" s="40">
        <f t="shared" si="3"/>
        <v>20.43</v>
      </c>
      <c r="G170" s="41">
        <f t="shared" si="4"/>
        <v>-4.43</v>
      </c>
      <c r="H170" s="42">
        <f t="shared" si="5"/>
        <v>19.624899999999997</v>
      </c>
    </row>
    <row r="171" spans="2:8" x14ac:dyDescent="0.25">
      <c r="B171" s="28">
        <v>169</v>
      </c>
      <c r="C171" s="30">
        <v>40712</v>
      </c>
      <c r="D171" s="4">
        <v>20</v>
      </c>
      <c r="F171" s="40">
        <f t="shared" si="3"/>
        <v>20.309999999999999</v>
      </c>
      <c r="G171" s="41">
        <f t="shared" si="4"/>
        <v>-0.30999999999999872</v>
      </c>
      <c r="H171" s="42">
        <f t="shared" si="5"/>
        <v>9.6099999999999214E-2</v>
      </c>
    </row>
    <row r="172" spans="2:8" x14ac:dyDescent="0.25">
      <c r="B172" s="28">
        <v>170</v>
      </c>
      <c r="C172" s="30">
        <v>40713</v>
      </c>
      <c r="D172" s="4">
        <v>28</v>
      </c>
      <c r="F172" s="40">
        <f t="shared" si="3"/>
        <v>20.34</v>
      </c>
      <c r="G172" s="41">
        <f t="shared" si="4"/>
        <v>7.66</v>
      </c>
      <c r="H172" s="42">
        <f t="shared" si="5"/>
        <v>58.675600000000003</v>
      </c>
    </row>
    <row r="173" spans="2:8" x14ac:dyDescent="0.25">
      <c r="B173" s="28">
        <v>171</v>
      </c>
      <c r="C173" s="30">
        <v>40714</v>
      </c>
      <c r="D173" s="4">
        <v>19</v>
      </c>
      <c r="F173" s="40">
        <f t="shared" si="3"/>
        <v>20.41</v>
      </c>
      <c r="G173" s="41">
        <f t="shared" si="4"/>
        <v>-1.4100000000000001</v>
      </c>
      <c r="H173" s="42">
        <f t="shared" si="5"/>
        <v>1.9881000000000004</v>
      </c>
    </row>
    <row r="174" spans="2:8" x14ac:dyDescent="0.25">
      <c r="B174" s="28">
        <v>172</v>
      </c>
      <c r="C174" s="30">
        <v>40715</v>
      </c>
      <c r="D174" s="4">
        <v>18</v>
      </c>
      <c r="F174" s="40">
        <f t="shared" si="3"/>
        <v>20.47</v>
      </c>
      <c r="G174" s="41">
        <f t="shared" si="4"/>
        <v>-2.4699999999999989</v>
      </c>
      <c r="H174" s="42">
        <f t="shared" si="5"/>
        <v>6.100899999999994</v>
      </c>
    </row>
    <row r="175" spans="2:8" x14ac:dyDescent="0.25">
      <c r="B175" s="28">
        <v>173</v>
      </c>
      <c r="C175" s="30">
        <v>40716</v>
      </c>
      <c r="D175" s="4">
        <v>9</v>
      </c>
      <c r="F175" s="40">
        <f t="shared" si="3"/>
        <v>20.45</v>
      </c>
      <c r="G175" s="41">
        <f t="shared" si="4"/>
        <v>-11.45</v>
      </c>
      <c r="H175" s="42">
        <f t="shared" si="5"/>
        <v>131.10249999999999</v>
      </c>
    </row>
    <row r="176" spans="2:8" x14ac:dyDescent="0.25">
      <c r="B176" s="28">
        <v>174</v>
      </c>
      <c r="C176" s="30">
        <v>40717</v>
      </c>
      <c r="D176" s="4">
        <v>19</v>
      </c>
      <c r="F176" s="40">
        <f t="shared" si="3"/>
        <v>20.34</v>
      </c>
      <c r="G176" s="41">
        <f t="shared" si="4"/>
        <v>-1.3399999999999999</v>
      </c>
      <c r="H176" s="42">
        <f t="shared" si="5"/>
        <v>1.7955999999999996</v>
      </c>
    </row>
    <row r="177" spans="2:8" x14ac:dyDescent="0.25">
      <c r="B177" s="28">
        <v>175</v>
      </c>
      <c r="C177" s="30">
        <v>40718</v>
      </c>
      <c r="D177" s="4">
        <v>18</v>
      </c>
      <c r="F177" s="40">
        <f t="shared" si="3"/>
        <v>20.27</v>
      </c>
      <c r="G177" s="41">
        <f t="shared" si="4"/>
        <v>-2.2699999999999996</v>
      </c>
      <c r="H177" s="42">
        <f t="shared" si="5"/>
        <v>5.152899999999998</v>
      </c>
    </row>
    <row r="178" spans="2:8" x14ac:dyDescent="0.25">
      <c r="B178" s="28">
        <v>176</v>
      </c>
      <c r="C178" s="30">
        <v>40719</v>
      </c>
      <c r="D178" s="4">
        <v>26</v>
      </c>
      <c r="F178" s="40">
        <f t="shared" si="3"/>
        <v>20.3</v>
      </c>
      <c r="G178" s="41">
        <f t="shared" si="4"/>
        <v>5.6999999999999993</v>
      </c>
      <c r="H178" s="42">
        <f t="shared" si="5"/>
        <v>32.489999999999995</v>
      </c>
    </row>
    <row r="179" spans="2:8" x14ac:dyDescent="0.25">
      <c r="B179" s="28">
        <v>177</v>
      </c>
      <c r="C179" s="30">
        <v>40720</v>
      </c>
      <c r="D179" s="4">
        <v>13</v>
      </c>
      <c r="F179" s="40">
        <f t="shared" si="3"/>
        <v>20.29</v>
      </c>
      <c r="G179" s="41">
        <f t="shared" si="4"/>
        <v>-7.2899999999999991</v>
      </c>
      <c r="H179" s="42">
        <f t="shared" si="5"/>
        <v>53.144099999999987</v>
      </c>
    </row>
    <row r="180" spans="2:8" x14ac:dyDescent="0.25">
      <c r="B180" s="28">
        <v>178</v>
      </c>
      <c r="C180" s="30">
        <v>40721</v>
      </c>
      <c r="D180" s="4">
        <v>20</v>
      </c>
      <c r="F180" s="40">
        <f t="shared" si="3"/>
        <v>20.190000000000001</v>
      </c>
      <c r="G180" s="41">
        <f t="shared" si="4"/>
        <v>-0.19000000000000128</v>
      </c>
      <c r="H180" s="42">
        <f t="shared" si="5"/>
        <v>3.6100000000000486E-2</v>
      </c>
    </row>
    <row r="181" spans="2:8" x14ac:dyDescent="0.25">
      <c r="B181" s="28">
        <v>179</v>
      </c>
      <c r="C181" s="30">
        <v>40722</v>
      </c>
      <c r="D181" s="4">
        <v>16</v>
      </c>
      <c r="F181" s="40">
        <f t="shared" si="3"/>
        <v>20.12</v>
      </c>
      <c r="G181" s="41">
        <f t="shared" si="4"/>
        <v>-4.120000000000001</v>
      </c>
      <c r="H181" s="42">
        <f t="shared" si="5"/>
        <v>16.97440000000001</v>
      </c>
    </row>
    <row r="182" spans="2:8" x14ac:dyDescent="0.25">
      <c r="B182" s="28">
        <v>180</v>
      </c>
      <c r="C182" s="30">
        <v>40723</v>
      </c>
      <c r="D182" s="4">
        <v>25</v>
      </c>
      <c r="F182" s="40">
        <f t="shared" si="3"/>
        <v>20.09</v>
      </c>
      <c r="G182" s="41">
        <f t="shared" si="4"/>
        <v>4.91</v>
      </c>
      <c r="H182" s="42">
        <f t="shared" si="5"/>
        <v>24.1081</v>
      </c>
    </row>
    <row r="183" spans="2:8" x14ac:dyDescent="0.25">
      <c r="B183" s="28">
        <v>181</v>
      </c>
      <c r="C183" s="30">
        <v>40724</v>
      </c>
      <c r="D183" s="4">
        <v>29</v>
      </c>
      <c r="F183" s="40">
        <f t="shared" si="3"/>
        <v>20.190000000000001</v>
      </c>
      <c r="G183" s="41">
        <f t="shared" si="4"/>
        <v>8.8099999999999987</v>
      </c>
      <c r="H183" s="42">
        <f t="shared" si="5"/>
        <v>77.616099999999975</v>
      </c>
    </row>
    <row r="184" spans="2:8" x14ac:dyDescent="0.25">
      <c r="B184" s="28">
        <v>182</v>
      </c>
      <c r="C184" s="30">
        <v>40725</v>
      </c>
      <c r="D184" s="4">
        <v>23</v>
      </c>
      <c r="F184" s="40">
        <f t="shared" si="3"/>
        <v>20.29</v>
      </c>
      <c r="G184" s="41">
        <f t="shared" si="4"/>
        <v>2.7100000000000009</v>
      </c>
      <c r="H184" s="42">
        <f t="shared" si="5"/>
        <v>7.3441000000000045</v>
      </c>
    </row>
    <row r="185" spans="2:8" x14ac:dyDescent="0.25">
      <c r="B185" s="28">
        <v>183</v>
      </c>
      <c r="C185" s="30">
        <v>40726</v>
      </c>
      <c r="D185" s="4">
        <v>22</v>
      </c>
      <c r="F185" s="40">
        <f t="shared" si="3"/>
        <v>20.29</v>
      </c>
      <c r="G185" s="41">
        <f t="shared" si="4"/>
        <v>1.7100000000000009</v>
      </c>
      <c r="H185" s="42">
        <f t="shared" si="5"/>
        <v>2.9241000000000028</v>
      </c>
    </row>
    <row r="186" spans="2:8" x14ac:dyDescent="0.25">
      <c r="B186" s="28">
        <v>184</v>
      </c>
      <c r="C186" s="30">
        <v>40727</v>
      </c>
      <c r="D186" s="4">
        <v>23</v>
      </c>
      <c r="F186" s="40">
        <f t="shared" si="3"/>
        <v>20.309999999999999</v>
      </c>
      <c r="G186" s="41">
        <f t="shared" si="4"/>
        <v>2.6900000000000013</v>
      </c>
      <c r="H186" s="42">
        <f t="shared" si="5"/>
        <v>7.2361000000000066</v>
      </c>
    </row>
    <row r="187" spans="2:8" x14ac:dyDescent="0.25">
      <c r="B187" s="28">
        <v>185</v>
      </c>
      <c r="C187" s="30">
        <v>40728</v>
      </c>
      <c r="D187" s="4">
        <v>15</v>
      </c>
      <c r="F187" s="40">
        <f t="shared" si="3"/>
        <v>20.29</v>
      </c>
      <c r="G187" s="41">
        <f t="shared" si="4"/>
        <v>-5.2899999999999991</v>
      </c>
      <c r="H187" s="42">
        <f t="shared" si="5"/>
        <v>27.984099999999991</v>
      </c>
    </row>
    <row r="188" spans="2:8" x14ac:dyDescent="0.25">
      <c r="B188" s="28">
        <v>186</v>
      </c>
      <c r="C188" s="30">
        <v>40729</v>
      </c>
      <c r="D188" s="4">
        <v>15</v>
      </c>
      <c r="F188" s="40">
        <f t="shared" si="3"/>
        <v>20.329999999999998</v>
      </c>
      <c r="G188" s="41">
        <f t="shared" si="4"/>
        <v>-5.3299999999999983</v>
      </c>
      <c r="H188" s="42">
        <f t="shared" si="5"/>
        <v>28.408899999999981</v>
      </c>
    </row>
    <row r="189" spans="2:8" x14ac:dyDescent="0.25">
      <c r="B189" s="28">
        <v>187</v>
      </c>
      <c r="C189" s="30">
        <v>40730</v>
      </c>
      <c r="D189" s="4">
        <v>14</v>
      </c>
      <c r="F189" s="40">
        <f t="shared" si="3"/>
        <v>20.2</v>
      </c>
      <c r="G189" s="41">
        <f t="shared" si="4"/>
        <v>-6.1999999999999993</v>
      </c>
      <c r="H189" s="42">
        <f t="shared" si="5"/>
        <v>38.439999999999991</v>
      </c>
    </row>
    <row r="190" spans="2:8" x14ac:dyDescent="0.25">
      <c r="B190" s="28">
        <v>188</v>
      </c>
      <c r="C190" s="30">
        <v>40731</v>
      </c>
      <c r="D190" s="4">
        <v>26</v>
      </c>
      <c r="F190" s="40">
        <f t="shared" si="3"/>
        <v>20.100000000000001</v>
      </c>
      <c r="G190" s="41">
        <f t="shared" si="4"/>
        <v>5.8999999999999986</v>
      </c>
      <c r="H190" s="42">
        <f t="shared" si="5"/>
        <v>34.809999999999981</v>
      </c>
    </row>
    <row r="191" spans="2:8" x14ac:dyDescent="0.25">
      <c r="B191" s="28">
        <v>189</v>
      </c>
      <c r="C191" s="30">
        <v>40732</v>
      </c>
      <c r="D191" s="4">
        <v>22</v>
      </c>
      <c r="F191" s="40">
        <f t="shared" si="3"/>
        <v>20.149999999999999</v>
      </c>
      <c r="G191" s="41">
        <f t="shared" si="4"/>
        <v>1.8500000000000014</v>
      </c>
      <c r="H191" s="42">
        <f t="shared" si="5"/>
        <v>3.4225000000000052</v>
      </c>
    </row>
    <row r="192" spans="2:8" x14ac:dyDescent="0.25">
      <c r="B192" s="28">
        <v>190</v>
      </c>
      <c r="C192" s="30">
        <v>40733</v>
      </c>
      <c r="D192" s="4">
        <v>16</v>
      </c>
      <c r="F192" s="40">
        <f t="shared" si="3"/>
        <v>20.14</v>
      </c>
      <c r="G192" s="41">
        <f t="shared" si="4"/>
        <v>-4.1400000000000006</v>
      </c>
      <c r="H192" s="42">
        <f t="shared" si="5"/>
        <v>17.139600000000005</v>
      </c>
    </row>
    <row r="193" spans="2:8" x14ac:dyDescent="0.25">
      <c r="B193" s="28">
        <v>191</v>
      </c>
      <c r="C193" s="30">
        <v>40734</v>
      </c>
      <c r="D193" s="4">
        <v>18</v>
      </c>
      <c r="F193" s="40">
        <f t="shared" si="3"/>
        <v>20.18</v>
      </c>
      <c r="G193" s="41">
        <f t="shared" si="4"/>
        <v>-2.1799999999999997</v>
      </c>
      <c r="H193" s="42">
        <f t="shared" si="5"/>
        <v>4.7523999999999988</v>
      </c>
    </row>
    <row r="194" spans="2:8" x14ac:dyDescent="0.25">
      <c r="B194" s="28">
        <v>192</v>
      </c>
      <c r="C194" s="30">
        <v>40735</v>
      </c>
      <c r="D194" s="4">
        <v>26</v>
      </c>
      <c r="F194" s="40">
        <f t="shared" si="3"/>
        <v>20.16</v>
      </c>
      <c r="G194" s="41">
        <f t="shared" si="4"/>
        <v>5.84</v>
      </c>
      <c r="H194" s="42">
        <f t="shared" si="5"/>
        <v>34.105599999999995</v>
      </c>
    </row>
    <row r="195" spans="2:8" x14ac:dyDescent="0.25">
      <c r="B195" s="28">
        <v>193</v>
      </c>
      <c r="C195" s="30">
        <v>40736</v>
      </c>
      <c r="D195" s="4">
        <v>19</v>
      </c>
      <c r="F195" s="40">
        <f t="shared" si="3"/>
        <v>20.190000000000001</v>
      </c>
      <c r="G195" s="41">
        <f t="shared" si="4"/>
        <v>-1.1900000000000013</v>
      </c>
      <c r="H195" s="42">
        <f t="shared" si="5"/>
        <v>1.416100000000003</v>
      </c>
    </row>
    <row r="196" spans="2:8" x14ac:dyDescent="0.25">
      <c r="B196" s="28">
        <v>194</v>
      </c>
      <c r="C196" s="30">
        <v>40737</v>
      </c>
      <c r="D196" s="4">
        <v>14</v>
      </c>
      <c r="F196" s="40">
        <f t="shared" si="3"/>
        <v>20.25</v>
      </c>
      <c r="G196" s="41">
        <f t="shared" si="4"/>
        <v>-6.25</v>
      </c>
      <c r="H196" s="42">
        <f t="shared" si="5"/>
        <v>39.0625</v>
      </c>
    </row>
    <row r="197" spans="2:8" x14ac:dyDescent="0.25">
      <c r="B197" s="28">
        <v>195</v>
      </c>
      <c r="C197" s="30">
        <v>40738</v>
      </c>
      <c r="D197" s="4">
        <v>28</v>
      </c>
      <c r="F197" s="40">
        <f t="shared" si="3"/>
        <v>20.190000000000001</v>
      </c>
      <c r="G197" s="41">
        <f t="shared" si="4"/>
        <v>7.8099999999999987</v>
      </c>
      <c r="H197" s="42">
        <f t="shared" si="5"/>
        <v>60.996099999999977</v>
      </c>
    </row>
    <row r="198" spans="2:8" x14ac:dyDescent="0.25">
      <c r="B198" s="28">
        <v>196</v>
      </c>
      <c r="C198" s="30">
        <v>40739</v>
      </c>
      <c r="D198" s="4">
        <v>19</v>
      </c>
      <c r="F198" s="40">
        <f t="shared" si="3"/>
        <v>20.309999999999999</v>
      </c>
      <c r="G198" s="41">
        <f t="shared" si="4"/>
        <v>-1.3099999999999987</v>
      </c>
      <c r="H198" s="42">
        <f t="shared" si="5"/>
        <v>1.7160999999999966</v>
      </c>
    </row>
    <row r="199" spans="2:8" x14ac:dyDescent="0.25">
      <c r="B199" s="28">
        <v>197</v>
      </c>
      <c r="C199" s="30">
        <v>40740</v>
      </c>
      <c r="D199" s="4">
        <v>23</v>
      </c>
      <c r="F199" s="40">
        <f t="shared" si="3"/>
        <v>20.260000000000002</v>
      </c>
      <c r="G199" s="41">
        <f t="shared" si="4"/>
        <v>2.7399999999999984</v>
      </c>
      <c r="H199" s="42">
        <f t="shared" si="5"/>
        <v>7.5075999999999912</v>
      </c>
    </row>
    <row r="200" spans="2:8" x14ac:dyDescent="0.25">
      <c r="B200" s="28">
        <v>198</v>
      </c>
      <c r="C200" s="30">
        <v>40741</v>
      </c>
      <c r="D200" s="4">
        <v>8</v>
      </c>
      <c r="F200" s="40">
        <f t="shared" si="3"/>
        <v>20.190000000000001</v>
      </c>
      <c r="G200" s="41">
        <f t="shared" si="4"/>
        <v>-12.190000000000001</v>
      </c>
      <c r="H200" s="42">
        <f t="shared" si="5"/>
        <v>148.59610000000004</v>
      </c>
    </row>
    <row r="201" spans="2:8" x14ac:dyDescent="0.25">
      <c r="B201" s="28">
        <v>199</v>
      </c>
      <c r="C201" s="30">
        <v>40742</v>
      </c>
      <c r="D201" s="4">
        <v>24</v>
      </c>
      <c r="F201" s="40">
        <f t="shared" si="3"/>
        <v>20.14</v>
      </c>
      <c r="G201" s="41">
        <f t="shared" si="4"/>
        <v>3.8599999999999994</v>
      </c>
      <c r="H201" s="42">
        <f t="shared" si="5"/>
        <v>14.899599999999996</v>
      </c>
    </row>
    <row r="202" spans="2:8" x14ac:dyDescent="0.25">
      <c r="B202" s="28">
        <v>200</v>
      </c>
      <c r="C202" s="30">
        <v>40743</v>
      </c>
      <c r="D202" s="4">
        <v>19</v>
      </c>
      <c r="F202" s="40">
        <f t="shared" si="3"/>
        <v>20.16</v>
      </c>
      <c r="G202" s="41">
        <f t="shared" si="4"/>
        <v>-1.1600000000000001</v>
      </c>
      <c r="H202" s="42">
        <f t="shared" si="5"/>
        <v>1.3456000000000004</v>
      </c>
    </row>
    <row r="203" spans="2:8" x14ac:dyDescent="0.25">
      <c r="B203" s="28">
        <v>201</v>
      </c>
      <c r="C203" s="30">
        <v>40744</v>
      </c>
      <c r="D203" s="4">
        <v>23</v>
      </c>
      <c r="F203" s="40">
        <f t="shared" si="3"/>
        <v>20.16</v>
      </c>
      <c r="G203" s="41">
        <f t="shared" si="4"/>
        <v>2.84</v>
      </c>
      <c r="H203" s="42">
        <f t="shared" si="5"/>
        <v>8.0655999999999999</v>
      </c>
    </row>
    <row r="204" spans="2:8" x14ac:dyDescent="0.25">
      <c r="B204" s="28">
        <v>202</v>
      </c>
      <c r="C204" s="30">
        <v>40745</v>
      </c>
      <c r="D204" s="4">
        <v>25</v>
      </c>
      <c r="F204" s="40">
        <f t="shared" si="3"/>
        <v>20.149999999999999</v>
      </c>
      <c r="G204" s="41">
        <f t="shared" si="4"/>
        <v>4.8500000000000014</v>
      </c>
      <c r="H204" s="42">
        <f t="shared" si="5"/>
        <v>23.522500000000015</v>
      </c>
    </row>
    <row r="205" spans="2:8" x14ac:dyDescent="0.25">
      <c r="B205" s="28">
        <v>203</v>
      </c>
      <c r="C205" s="30">
        <v>40746</v>
      </c>
      <c r="D205" s="4">
        <v>14</v>
      </c>
      <c r="F205" s="40">
        <f t="shared" si="3"/>
        <v>20.21</v>
      </c>
      <c r="G205" s="41">
        <f t="shared" si="4"/>
        <v>-6.2100000000000009</v>
      </c>
      <c r="H205" s="42">
        <f t="shared" si="5"/>
        <v>38.56410000000001</v>
      </c>
    </row>
    <row r="206" spans="2:8" x14ac:dyDescent="0.25">
      <c r="B206" s="28">
        <v>204</v>
      </c>
      <c r="C206" s="30">
        <v>40747</v>
      </c>
      <c r="D206" s="4">
        <v>13</v>
      </c>
      <c r="F206" s="40">
        <f t="shared" si="3"/>
        <v>20.100000000000001</v>
      </c>
      <c r="G206" s="41">
        <f t="shared" si="4"/>
        <v>-7.1000000000000014</v>
      </c>
      <c r="H206" s="42">
        <f t="shared" si="5"/>
        <v>50.410000000000018</v>
      </c>
    </row>
    <row r="207" spans="2:8" x14ac:dyDescent="0.25">
      <c r="B207" s="28">
        <v>205</v>
      </c>
      <c r="C207" s="30">
        <v>40748</v>
      </c>
      <c r="D207" s="4">
        <v>22</v>
      </c>
      <c r="F207" s="40">
        <f t="shared" si="3"/>
        <v>19.989999999999998</v>
      </c>
      <c r="G207" s="41">
        <f t="shared" si="4"/>
        <v>2.0100000000000016</v>
      </c>
      <c r="H207" s="42">
        <f t="shared" si="5"/>
        <v>4.040100000000006</v>
      </c>
    </row>
    <row r="208" spans="2:8" x14ac:dyDescent="0.25">
      <c r="B208" s="28">
        <v>206</v>
      </c>
      <c r="C208" s="30">
        <v>40749</v>
      </c>
      <c r="D208" s="4">
        <v>24</v>
      </c>
      <c r="F208" s="40">
        <f t="shared" si="3"/>
        <v>19.96</v>
      </c>
      <c r="G208" s="41">
        <f t="shared" si="4"/>
        <v>4.0399999999999991</v>
      </c>
      <c r="H208" s="42">
        <f t="shared" si="5"/>
        <v>16.321599999999993</v>
      </c>
    </row>
    <row r="209" spans="2:8" x14ac:dyDescent="0.25">
      <c r="B209" s="28">
        <v>207</v>
      </c>
      <c r="C209" s="30">
        <v>40750</v>
      </c>
      <c r="D209" s="4">
        <v>17</v>
      </c>
      <c r="F209" s="40">
        <f t="shared" si="3"/>
        <v>20.03</v>
      </c>
      <c r="G209" s="41">
        <f t="shared" si="4"/>
        <v>-3.0300000000000011</v>
      </c>
      <c r="H209" s="42">
        <f t="shared" si="5"/>
        <v>9.1809000000000065</v>
      </c>
    </row>
    <row r="210" spans="2:8" x14ac:dyDescent="0.25">
      <c r="B210" s="28">
        <v>208</v>
      </c>
      <c r="C210" s="30">
        <v>40751</v>
      </c>
      <c r="D210" s="4">
        <v>23</v>
      </c>
      <c r="F210" s="40">
        <f t="shared" si="3"/>
        <v>19.96</v>
      </c>
      <c r="G210" s="41">
        <f t="shared" si="4"/>
        <v>3.0399999999999991</v>
      </c>
      <c r="H210" s="42">
        <f t="shared" si="5"/>
        <v>9.2415999999999947</v>
      </c>
    </row>
    <row r="211" spans="2:8" x14ac:dyDescent="0.25">
      <c r="B211" s="28">
        <v>209</v>
      </c>
      <c r="C211" s="30">
        <v>40752</v>
      </c>
      <c r="D211" s="4">
        <v>23</v>
      </c>
      <c r="F211" s="40">
        <f t="shared" si="3"/>
        <v>20.11</v>
      </c>
      <c r="G211" s="41">
        <f t="shared" si="4"/>
        <v>2.8900000000000006</v>
      </c>
      <c r="H211" s="42">
        <f t="shared" si="5"/>
        <v>8.3521000000000036</v>
      </c>
    </row>
    <row r="212" spans="2:8" x14ac:dyDescent="0.25">
      <c r="B212" s="28">
        <v>210</v>
      </c>
      <c r="C212" s="30">
        <v>40753</v>
      </c>
      <c r="D212" s="4">
        <v>17</v>
      </c>
      <c r="F212" s="40">
        <f t="shared" si="3"/>
        <v>20.2</v>
      </c>
      <c r="G212" s="41">
        <f t="shared" si="4"/>
        <v>-3.1999999999999993</v>
      </c>
      <c r="H212" s="42">
        <f t="shared" si="5"/>
        <v>10.239999999999995</v>
      </c>
    </row>
    <row r="213" spans="2:8" x14ac:dyDescent="0.25">
      <c r="B213" s="28">
        <v>211</v>
      </c>
      <c r="C213" s="30">
        <v>40754</v>
      </c>
      <c r="D213" s="4">
        <v>24</v>
      </c>
      <c r="F213" s="40">
        <f t="shared" si="3"/>
        <v>20.18</v>
      </c>
      <c r="G213" s="41">
        <f t="shared" si="4"/>
        <v>3.8200000000000003</v>
      </c>
      <c r="H213" s="42">
        <f t="shared" si="5"/>
        <v>14.592400000000001</v>
      </c>
    </row>
    <row r="214" spans="2:8" x14ac:dyDescent="0.25">
      <c r="B214" s="28">
        <v>212</v>
      </c>
      <c r="C214" s="30">
        <v>40755</v>
      </c>
      <c r="D214" s="4">
        <v>8</v>
      </c>
      <c r="F214" s="40">
        <f t="shared" si="3"/>
        <v>20.260000000000002</v>
      </c>
      <c r="G214" s="41">
        <f t="shared" si="4"/>
        <v>-12.260000000000002</v>
      </c>
      <c r="H214" s="42">
        <f t="shared" si="5"/>
        <v>150.30760000000004</v>
      </c>
    </row>
    <row r="215" spans="2:8" x14ac:dyDescent="0.25">
      <c r="B215" s="28">
        <v>213</v>
      </c>
      <c r="C215" s="30">
        <v>40756</v>
      </c>
      <c r="D215" s="4">
        <v>20</v>
      </c>
      <c r="F215" s="40">
        <f t="shared" si="3"/>
        <v>20.170000000000002</v>
      </c>
      <c r="G215" s="41">
        <f t="shared" si="4"/>
        <v>-0.17000000000000171</v>
      </c>
      <c r="H215" s="42">
        <f t="shared" si="5"/>
        <v>2.8900000000000581E-2</v>
      </c>
    </row>
    <row r="216" spans="2:8" x14ac:dyDescent="0.25">
      <c r="B216" s="28">
        <v>214</v>
      </c>
      <c r="C216" s="30">
        <v>40757</v>
      </c>
      <c r="D216" s="4">
        <v>12</v>
      </c>
      <c r="F216" s="40">
        <f t="shared" si="3"/>
        <v>20.21</v>
      </c>
      <c r="G216" s="41">
        <f t="shared" si="4"/>
        <v>-8.2100000000000009</v>
      </c>
      <c r="H216" s="42">
        <f t="shared" si="5"/>
        <v>67.404100000000014</v>
      </c>
    </row>
    <row r="217" spans="2:8" x14ac:dyDescent="0.25">
      <c r="B217" s="28">
        <v>215</v>
      </c>
      <c r="C217" s="30">
        <v>40758</v>
      </c>
      <c r="D217" s="4">
        <v>28</v>
      </c>
      <c r="F217" s="40">
        <f t="shared" si="3"/>
        <v>20.18</v>
      </c>
      <c r="G217" s="41">
        <f t="shared" si="4"/>
        <v>7.82</v>
      </c>
      <c r="H217" s="42">
        <f t="shared" si="5"/>
        <v>61.152400000000007</v>
      </c>
    </row>
    <row r="218" spans="2:8" x14ac:dyDescent="0.25">
      <c r="B218" s="28">
        <v>216</v>
      </c>
      <c r="C218" s="30">
        <v>40759</v>
      </c>
      <c r="D218" s="4">
        <v>19</v>
      </c>
      <c r="F218" s="40">
        <f t="shared" si="3"/>
        <v>20.260000000000002</v>
      </c>
      <c r="G218" s="41">
        <f t="shared" si="4"/>
        <v>-1.2600000000000016</v>
      </c>
      <c r="H218" s="42">
        <f t="shared" si="5"/>
        <v>1.5876000000000039</v>
      </c>
    </row>
    <row r="219" spans="2:8" x14ac:dyDescent="0.25">
      <c r="B219" s="28">
        <v>217</v>
      </c>
      <c r="C219" s="30">
        <v>40760</v>
      </c>
      <c r="D219" s="4">
        <v>26</v>
      </c>
      <c r="F219" s="40">
        <f t="shared" si="3"/>
        <v>20.23</v>
      </c>
      <c r="G219" s="41">
        <f t="shared" si="4"/>
        <v>5.77</v>
      </c>
      <c r="H219" s="42">
        <f t="shared" si="5"/>
        <v>33.292899999999996</v>
      </c>
    </row>
    <row r="220" spans="2:8" x14ac:dyDescent="0.25">
      <c r="B220" s="28">
        <v>218</v>
      </c>
      <c r="C220" s="30">
        <v>40761</v>
      </c>
      <c r="D220" s="4">
        <v>16</v>
      </c>
      <c r="F220" s="40">
        <f t="shared" si="3"/>
        <v>20.329999999999998</v>
      </c>
      <c r="G220" s="41">
        <f t="shared" si="4"/>
        <v>-4.3299999999999983</v>
      </c>
      <c r="H220" s="42">
        <f t="shared" si="5"/>
        <v>18.748899999999985</v>
      </c>
    </row>
    <row r="221" spans="2:8" x14ac:dyDescent="0.25">
      <c r="B221" s="28">
        <v>219</v>
      </c>
      <c r="C221" s="30">
        <v>40762</v>
      </c>
      <c r="D221" s="4">
        <v>19</v>
      </c>
      <c r="F221" s="40">
        <f t="shared" si="3"/>
        <v>20.22</v>
      </c>
      <c r="G221" s="41">
        <f t="shared" si="4"/>
        <v>-1.2199999999999989</v>
      </c>
      <c r="H221" s="42">
        <f t="shared" si="5"/>
        <v>1.4883999999999973</v>
      </c>
    </row>
    <row r="222" spans="2:8" x14ac:dyDescent="0.25">
      <c r="B222" s="28">
        <v>220</v>
      </c>
      <c r="C222" s="30">
        <v>40763</v>
      </c>
      <c r="D222" s="4">
        <v>23</v>
      </c>
      <c r="F222" s="40">
        <f t="shared" si="3"/>
        <v>20.25</v>
      </c>
      <c r="G222" s="41">
        <f t="shared" si="4"/>
        <v>2.75</v>
      </c>
      <c r="H222" s="42">
        <f t="shared" si="5"/>
        <v>7.5625</v>
      </c>
    </row>
    <row r="223" spans="2:8" x14ac:dyDescent="0.25">
      <c r="B223" s="28">
        <v>221</v>
      </c>
      <c r="C223" s="30">
        <v>40764</v>
      </c>
      <c r="D223" s="4">
        <v>18</v>
      </c>
      <c r="F223" s="40">
        <f t="shared" si="3"/>
        <v>20.309999999999999</v>
      </c>
      <c r="G223" s="41">
        <f t="shared" si="4"/>
        <v>-2.3099999999999987</v>
      </c>
      <c r="H223" s="42">
        <f t="shared" si="5"/>
        <v>5.3360999999999938</v>
      </c>
    </row>
    <row r="224" spans="2:8" x14ac:dyDescent="0.25">
      <c r="B224" s="28">
        <v>222</v>
      </c>
      <c r="C224" s="30">
        <v>40765</v>
      </c>
      <c r="D224" s="4">
        <v>20</v>
      </c>
      <c r="F224" s="40">
        <f t="shared" si="3"/>
        <v>20.23</v>
      </c>
      <c r="G224" s="41">
        <f t="shared" si="4"/>
        <v>-0.23000000000000043</v>
      </c>
      <c r="H224" s="42">
        <f t="shared" si="5"/>
        <v>5.2900000000000197E-2</v>
      </c>
    </row>
    <row r="225" spans="2:8" x14ac:dyDescent="0.25">
      <c r="B225" s="28">
        <v>223</v>
      </c>
      <c r="C225" s="30">
        <v>40766</v>
      </c>
      <c r="D225" s="4">
        <v>10</v>
      </c>
      <c r="F225" s="40">
        <f t="shared" si="3"/>
        <v>20.239999999999998</v>
      </c>
      <c r="G225" s="41">
        <f t="shared" si="4"/>
        <v>-10.239999999999998</v>
      </c>
      <c r="H225" s="42">
        <f t="shared" si="5"/>
        <v>104.85759999999996</v>
      </c>
    </row>
    <row r="226" spans="2:8" x14ac:dyDescent="0.25">
      <c r="B226" s="28">
        <v>224</v>
      </c>
      <c r="C226" s="30">
        <v>40767</v>
      </c>
      <c r="D226" s="4">
        <v>28</v>
      </c>
      <c r="F226" s="40">
        <f t="shared" si="3"/>
        <v>20.149999999999999</v>
      </c>
      <c r="G226" s="41">
        <f t="shared" si="4"/>
        <v>7.8500000000000014</v>
      </c>
      <c r="H226" s="42">
        <f t="shared" si="5"/>
        <v>61.622500000000024</v>
      </c>
    </row>
    <row r="227" spans="2:8" x14ac:dyDescent="0.25">
      <c r="B227" s="28">
        <v>225</v>
      </c>
      <c r="C227" s="30">
        <v>40768</v>
      </c>
      <c r="D227" s="4">
        <v>20</v>
      </c>
      <c r="F227" s="40">
        <f t="shared" si="3"/>
        <v>20.260000000000002</v>
      </c>
      <c r="G227" s="41">
        <f t="shared" si="4"/>
        <v>-0.26000000000000156</v>
      </c>
      <c r="H227" s="42">
        <f t="shared" si="5"/>
        <v>6.7600000000000812E-2</v>
      </c>
    </row>
    <row r="228" spans="2:8" x14ac:dyDescent="0.25">
      <c r="B228" s="28">
        <v>226</v>
      </c>
      <c r="C228" s="30">
        <v>40769</v>
      </c>
      <c r="D228" s="4">
        <v>25</v>
      </c>
      <c r="F228" s="40">
        <f t="shared" si="3"/>
        <v>20.239999999999998</v>
      </c>
      <c r="G228" s="41">
        <f t="shared" si="4"/>
        <v>4.7600000000000016</v>
      </c>
      <c r="H228" s="42">
        <f t="shared" si="5"/>
        <v>22.657600000000016</v>
      </c>
    </row>
    <row r="229" spans="2:8" x14ac:dyDescent="0.25">
      <c r="B229" s="28">
        <v>227</v>
      </c>
      <c r="C229" s="30">
        <v>40770</v>
      </c>
      <c r="D229" s="4">
        <v>19</v>
      </c>
      <c r="F229" s="40">
        <f t="shared" si="3"/>
        <v>20.21</v>
      </c>
      <c r="G229" s="41">
        <f t="shared" si="4"/>
        <v>-1.2100000000000009</v>
      </c>
      <c r="H229" s="42">
        <f t="shared" si="5"/>
        <v>1.464100000000002</v>
      </c>
    </row>
    <row r="230" spans="2:8" x14ac:dyDescent="0.25">
      <c r="B230" s="28">
        <v>228</v>
      </c>
      <c r="C230" s="30">
        <v>40771</v>
      </c>
      <c r="D230" s="4">
        <v>28</v>
      </c>
      <c r="F230" s="40">
        <f t="shared" si="3"/>
        <v>20.2</v>
      </c>
      <c r="G230" s="41">
        <f t="shared" si="4"/>
        <v>7.8000000000000007</v>
      </c>
      <c r="H230" s="42">
        <f t="shared" si="5"/>
        <v>60.840000000000011</v>
      </c>
    </row>
    <row r="231" spans="2:8" x14ac:dyDescent="0.25">
      <c r="B231" s="28">
        <v>229</v>
      </c>
      <c r="C231" s="30">
        <v>40772</v>
      </c>
      <c r="D231" s="4">
        <v>21</v>
      </c>
      <c r="F231" s="40">
        <f t="shared" si="3"/>
        <v>20.3</v>
      </c>
      <c r="G231" s="41">
        <f t="shared" si="4"/>
        <v>0.69999999999999929</v>
      </c>
      <c r="H231" s="42">
        <f t="shared" si="5"/>
        <v>0.48999999999999899</v>
      </c>
    </row>
    <row r="232" spans="2:8" x14ac:dyDescent="0.25">
      <c r="B232" s="28">
        <v>230</v>
      </c>
      <c r="C232" s="30">
        <v>40773</v>
      </c>
      <c r="D232" s="4">
        <v>22</v>
      </c>
      <c r="F232" s="40">
        <f t="shared" ref="F232:F295" si="6">AVERAGE(D132:D231)</f>
        <v>20.28</v>
      </c>
      <c r="G232" s="41">
        <f t="shared" ref="G232:G295" si="7">D232-F232</f>
        <v>1.7199999999999989</v>
      </c>
      <c r="H232" s="42">
        <f t="shared" ref="H232:H295" si="8">G232^2</f>
        <v>2.9583999999999961</v>
      </c>
    </row>
    <row r="233" spans="2:8" x14ac:dyDescent="0.25">
      <c r="B233" s="28">
        <v>231</v>
      </c>
      <c r="C233" s="30">
        <v>40774</v>
      </c>
      <c r="D233" s="4">
        <v>17</v>
      </c>
      <c r="F233" s="40">
        <f t="shared" si="6"/>
        <v>20.28</v>
      </c>
      <c r="G233" s="41">
        <f t="shared" si="7"/>
        <v>-3.2800000000000011</v>
      </c>
      <c r="H233" s="42">
        <f t="shared" si="8"/>
        <v>10.758400000000007</v>
      </c>
    </row>
    <row r="234" spans="2:8" x14ac:dyDescent="0.25">
      <c r="B234" s="28">
        <v>232</v>
      </c>
      <c r="C234" s="30">
        <v>40775</v>
      </c>
      <c r="D234" s="4">
        <v>15</v>
      </c>
      <c r="F234" s="40">
        <f t="shared" si="6"/>
        <v>20.149999999999999</v>
      </c>
      <c r="G234" s="41">
        <f t="shared" si="7"/>
        <v>-5.1499999999999986</v>
      </c>
      <c r="H234" s="42">
        <f t="shared" si="8"/>
        <v>26.522499999999987</v>
      </c>
    </row>
    <row r="235" spans="2:8" x14ac:dyDescent="0.25">
      <c r="B235" s="28">
        <v>233</v>
      </c>
      <c r="C235" s="30">
        <v>40776</v>
      </c>
      <c r="D235" s="4">
        <v>29</v>
      </c>
      <c r="F235" s="40">
        <f t="shared" si="6"/>
        <v>20.07</v>
      </c>
      <c r="G235" s="41">
        <f t="shared" si="7"/>
        <v>8.93</v>
      </c>
      <c r="H235" s="42">
        <f t="shared" si="8"/>
        <v>79.744900000000001</v>
      </c>
    </row>
    <row r="236" spans="2:8" x14ac:dyDescent="0.25">
      <c r="B236" s="28">
        <v>234</v>
      </c>
      <c r="C236" s="30">
        <v>40777</v>
      </c>
      <c r="D236" s="4">
        <v>21</v>
      </c>
      <c r="F236" s="40">
        <f t="shared" si="6"/>
        <v>20.079999999999998</v>
      </c>
      <c r="G236" s="41">
        <f t="shared" si="7"/>
        <v>0.92000000000000171</v>
      </c>
      <c r="H236" s="42">
        <f t="shared" si="8"/>
        <v>0.84640000000000315</v>
      </c>
    </row>
    <row r="237" spans="2:8" x14ac:dyDescent="0.25">
      <c r="B237" s="28">
        <v>235</v>
      </c>
      <c r="C237" s="30">
        <v>40778</v>
      </c>
      <c r="D237" s="4">
        <v>24</v>
      </c>
      <c r="F237" s="40">
        <f t="shared" si="6"/>
        <v>20.11</v>
      </c>
      <c r="G237" s="41">
        <f t="shared" si="7"/>
        <v>3.8900000000000006</v>
      </c>
      <c r="H237" s="42">
        <f t="shared" si="8"/>
        <v>15.132100000000005</v>
      </c>
    </row>
    <row r="238" spans="2:8" x14ac:dyDescent="0.25">
      <c r="B238" s="28">
        <v>236</v>
      </c>
      <c r="C238" s="30">
        <v>40779</v>
      </c>
      <c r="D238" s="4">
        <v>26</v>
      </c>
      <c r="F238" s="40">
        <f t="shared" si="6"/>
        <v>20.100000000000001</v>
      </c>
      <c r="G238" s="41">
        <f t="shared" si="7"/>
        <v>5.8999999999999986</v>
      </c>
      <c r="H238" s="42">
        <f t="shared" si="8"/>
        <v>34.809999999999981</v>
      </c>
    </row>
    <row r="239" spans="2:8" x14ac:dyDescent="0.25">
      <c r="B239" s="28">
        <v>237</v>
      </c>
      <c r="C239" s="30">
        <v>40780</v>
      </c>
      <c r="D239" s="4">
        <v>21</v>
      </c>
      <c r="F239" s="40">
        <f t="shared" si="6"/>
        <v>20.21</v>
      </c>
      <c r="G239" s="41">
        <f t="shared" si="7"/>
        <v>0.78999999999999915</v>
      </c>
      <c r="H239" s="42">
        <f t="shared" si="8"/>
        <v>0.62409999999999866</v>
      </c>
    </row>
    <row r="240" spans="2:8" x14ac:dyDescent="0.25">
      <c r="B240" s="28">
        <v>238</v>
      </c>
      <c r="C240" s="30">
        <v>40781</v>
      </c>
      <c r="D240" s="4">
        <v>31</v>
      </c>
      <c r="F240" s="40">
        <f t="shared" si="6"/>
        <v>20.18</v>
      </c>
      <c r="G240" s="41">
        <f t="shared" si="7"/>
        <v>10.82</v>
      </c>
      <c r="H240" s="42">
        <f t="shared" si="8"/>
        <v>117.0724</v>
      </c>
    </row>
    <row r="241" spans="2:8" x14ac:dyDescent="0.25">
      <c r="B241" s="28">
        <v>239</v>
      </c>
      <c r="C241" s="30">
        <v>40782</v>
      </c>
      <c r="D241" s="4">
        <v>24</v>
      </c>
      <c r="F241" s="40">
        <f t="shared" si="6"/>
        <v>20.39</v>
      </c>
      <c r="G241" s="41">
        <f t="shared" si="7"/>
        <v>3.6099999999999994</v>
      </c>
      <c r="H241" s="42">
        <f t="shared" si="8"/>
        <v>13.032099999999996</v>
      </c>
    </row>
    <row r="242" spans="2:8" x14ac:dyDescent="0.25">
      <c r="B242" s="28">
        <v>240</v>
      </c>
      <c r="C242" s="30">
        <v>40783</v>
      </c>
      <c r="D242" s="4">
        <v>24</v>
      </c>
      <c r="F242" s="40">
        <f t="shared" si="6"/>
        <v>20.37</v>
      </c>
      <c r="G242" s="41">
        <f t="shared" si="7"/>
        <v>3.629999999999999</v>
      </c>
      <c r="H242" s="42">
        <f t="shared" si="8"/>
        <v>13.176899999999993</v>
      </c>
    </row>
    <row r="243" spans="2:8" x14ac:dyDescent="0.25">
      <c r="B243" s="28">
        <v>241</v>
      </c>
      <c r="C243" s="30">
        <v>40784</v>
      </c>
      <c r="D243" s="4">
        <v>26</v>
      </c>
      <c r="F243" s="40">
        <f t="shared" si="6"/>
        <v>20.39</v>
      </c>
      <c r="G243" s="41">
        <f t="shared" si="7"/>
        <v>5.6099999999999994</v>
      </c>
      <c r="H243" s="42">
        <f t="shared" si="8"/>
        <v>31.472099999999994</v>
      </c>
    </row>
    <row r="244" spans="2:8" x14ac:dyDescent="0.25">
      <c r="B244" s="28">
        <v>242</v>
      </c>
      <c r="C244" s="30">
        <v>40785</v>
      </c>
      <c r="D244" s="4">
        <v>24</v>
      </c>
      <c r="F244" s="40">
        <f t="shared" si="6"/>
        <v>20.420000000000002</v>
      </c>
      <c r="G244" s="41">
        <f t="shared" si="7"/>
        <v>3.5799999999999983</v>
      </c>
      <c r="H244" s="42">
        <f t="shared" si="8"/>
        <v>12.816399999999987</v>
      </c>
    </row>
    <row r="245" spans="2:8" x14ac:dyDescent="0.25">
      <c r="B245" s="28">
        <v>243</v>
      </c>
      <c r="C245" s="30">
        <v>40786</v>
      </c>
      <c r="D245" s="4">
        <v>28</v>
      </c>
      <c r="F245" s="40">
        <f t="shared" si="6"/>
        <v>20.57</v>
      </c>
      <c r="G245" s="41">
        <f t="shared" si="7"/>
        <v>7.43</v>
      </c>
      <c r="H245" s="42">
        <f t="shared" si="8"/>
        <v>55.204899999999995</v>
      </c>
    </row>
    <row r="246" spans="2:8" x14ac:dyDescent="0.25">
      <c r="B246" s="28">
        <v>244</v>
      </c>
      <c r="C246" s="30">
        <v>40787</v>
      </c>
      <c r="D246" s="4">
        <v>17</v>
      </c>
      <c r="F246" s="40">
        <f t="shared" si="6"/>
        <v>20.61</v>
      </c>
      <c r="G246" s="41">
        <f t="shared" si="7"/>
        <v>-3.6099999999999994</v>
      </c>
      <c r="H246" s="42">
        <f t="shared" si="8"/>
        <v>13.032099999999996</v>
      </c>
    </row>
    <row r="247" spans="2:8" x14ac:dyDescent="0.25">
      <c r="B247" s="28">
        <v>245</v>
      </c>
      <c r="C247" s="30">
        <v>40788</v>
      </c>
      <c r="D247" s="4">
        <v>14</v>
      </c>
      <c r="F247" s="40">
        <f t="shared" si="6"/>
        <v>20.51</v>
      </c>
      <c r="G247" s="41">
        <f t="shared" si="7"/>
        <v>-6.5100000000000016</v>
      </c>
      <c r="H247" s="42">
        <f t="shared" si="8"/>
        <v>42.38010000000002</v>
      </c>
    </row>
    <row r="248" spans="2:8" x14ac:dyDescent="0.25">
      <c r="B248" s="28">
        <v>246</v>
      </c>
      <c r="C248" s="30">
        <v>40789</v>
      </c>
      <c r="D248" s="4">
        <v>14</v>
      </c>
      <c r="F248" s="40">
        <f t="shared" si="6"/>
        <v>20.41</v>
      </c>
      <c r="G248" s="41">
        <f t="shared" si="7"/>
        <v>-6.41</v>
      </c>
      <c r="H248" s="42">
        <f t="shared" si="8"/>
        <v>41.088100000000004</v>
      </c>
    </row>
    <row r="249" spans="2:8" x14ac:dyDescent="0.25">
      <c r="B249" s="28">
        <v>247</v>
      </c>
      <c r="C249" s="30">
        <v>40790</v>
      </c>
      <c r="D249" s="4">
        <v>8</v>
      </c>
      <c r="F249" s="40">
        <f t="shared" si="6"/>
        <v>20.27</v>
      </c>
      <c r="G249" s="41">
        <f t="shared" si="7"/>
        <v>-12.27</v>
      </c>
      <c r="H249" s="42">
        <f t="shared" si="8"/>
        <v>150.55289999999999</v>
      </c>
    </row>
    <row r="250" spans="2:8" x14ac:dyDescent="0.25">
      <c r="B250" s="28">
        <v>248</v>
      </c>
      <c r="C250" s="30">
        <v>40791</v>
      </c>
      <c r="D250" s="4">
        <v>18</v>
      </c>
      <c r="F250" s="40">
        <f t="shared" si="6"/>
        <v>20.16</v>
      </c>
      <c r="G250" s="41">
        <f t="shared" si="7"/>
        <v>-2.16</v>
      </c>
      <c r="H250" s="42">
        <f t="shared" si="8"/>
        <v>4.6656000000000004</v>
      </c>
    </row>
    <row r="251" spans="2:8" x14ac:dyDescent="0.25">
      <c r="B251" s="28">
        <v>249</v>
      </c>
      <c r="C251" s="30">
        <v>40792</v>
      </c>
      <c r="D251" s="4">
        <v>26</v>
      </c>
      <c r="F251" s="40">
        <f t="shared" si="6"/>
        <v>20.079999999999998</v>
      </c>
      <c r="G251" s="41">
        <f t="shared" si="7"/>
        <v>5.9200000000000017</v>
      </c>
      <c r="H251" s="42">
        <f t="shared" si="8"/>
        <v>35.04640000000002</v>
      </c>
    </row>
    <row r="252" spans="2:8" x14ac:dyDescent="0.25">
      <c r="B252" s="28">
        <v>250</v>
      </c>
      <c r="C252" s="30">
        <v>40793</v>
      </c>
      <c r="D252" s="4">
        <v>20</v>
      </c>
      <c r="F252" s="40">
        <f t="shared" si="6"/>
        <v>20.11</v>
      </c>
      <c r="G252" s="41">
        <f t="shared" si="7"/>
        <v>-0.10999999999999943</v>
      </c>
      <c r="H252" s="42">
        <f t="shared" si="8"/>
        <v>1.2099999999999875E-2</v>
      </c>
    </row>
    <row r="253" spans="2:8" x14ac:dyDescent="0.25">
      <c r="B253" s="28">
        <v>251</v>
      </c>
      <c r="C253" s="30">
        <v>40794</v>
      </c>
      <c r="D253" s="4">
        <v>28</v>
      </c>
      <c r="F253" s="40">
        <f t="shared" si="6"/>
        <v>20.149999999999999</v>
      </c>
      <c r="G253" s="41">
        <f t="shared" si="7"/>
        <v>7.8500000000000014</v>
      </c>
      <c r="H253" s="42">
        <f t="shared" si="8"/>
        <v>61.622500000000024</v>
      </c>
    </row>
    <row r="254" spans="2:8" x14ac:dyDescent="0.25">
      <c r="B254" s="28">
        <v>252</v>
      </c>
      <c r="C254" s="30">
        <v>40795</v>
      </c>
      <c r="D254" s="4">
        <v>24</v>
      </c>
      <c r="F254" s="40">
        <f t="shared" si="6"/>
        <v>20.32</v>
      </c>
      <c r="G254" s="41">
        <f t="shared" si="7"/>
        <v>3.6799999999999997</v>
      </c>
      <c r="H254" s="42">
        <f t="shared" si="8"/>
        <v>13.542399999999997</v>
      </c>
    </row>
    <row r="255" spans="2:8" x14ac:dyDescent="0.25">
      <c r="B255" s="28">
        <v>253</v>
      </c>
      <c r="C255" s="30">
        <v>40796</v>
      </c>
      <c r="D255" s="4">
        <v>18</v>
      </c>
      <c r="F255" s="40">
        <f t="shared" si="6"/>
        <v>20.34</v>
      </c>
      <c r="G255" s="41">
        <f t="shared" si="7"/>
        <v>-2.34</v>
      </c>
      <c r="H255" s="42">
        <f t="shared" si="8"/>
        <v>5.4755999999999991</v>
      </c>
    </row>
    <row r="256" spans="2:8" x14ac:dyDescent="0.25">
      <c r="B256" s="28">
        <v>254</v>
      </c>
      <c r="C256" s="30">
        <v>40797</v>
      </c>
      <c r="D256" s="4">
        <v>18</v>
      </c>
      <c r="F256" s="40">
        <f t="shared" si="6"/>
        <v>20.34</v>
      </c>
      <c r="G256" s="41">
        <f t="shared" si="7"/>
        <v>-2.34</v>
      </c>
      <c r="H256" s="42">
        <f t="shared" si="8"/>
        <v>5.4755999999999991</v>
      </c>
    </row>
    <row r="257" spans="2:8" x14ac:dyDescent="0.25">
      <c r="B257" s="28">
        <v>255</v>
      </c>
      <c r="C257" s="30">
        <v>40798</v>
      </c>
      <c r="D257" s="4">
        <v>17</v>
      </c>
      <c r="F257" s="40">
        <f t="shared" si="6"/>
        <v>20.22</v>
      </c>
      <c r="G257" s="41">
        <f t="shared" si="7"/>
        <v>-3.2199999999999989</v>
      </c>
      <c r="H257" s="42">
        <f t="shared" si="8"/>
        <v>10.368399999999992</v>
      </c>
    </row>
    <row r="258" spans="2:8" x14ac:dyDescent="0.25">
      <c r="B258" s="28">
        <v>256</v>
      </c>
      <c r="C258" s="30">
        <v>40799</v>
      </c>
      <c r="D258" s="4">
        <v>28</v>
      </c>
      <c r="F258" s="40">
        <f t="shared" si="6"/>
        <v>20.13</v>
      </c>
      <c r="G258" s="41">
        <f t="shared" si="7"/>
        <v>7.870000000000001</v>
      </c>
      <c r="H258" s="42">
        <f t="shared" si="8"/>
        <v>61.936900000000016</v>
      </c>
    </row>
    <row r="259" spans="2:8" x14ac:dyDescent="0.25">
      <c r="B259" s="28">
        <v>257</v>
      </c>
      <c r="C259" s="30">
        <v>40800</v>
      </c>
      <c r="D259" s="4">
        <v>22</v>
      </c>
      <c r="F259" s="40">
        <f t="shared" si="6"/>
        <v>20.2</v>
      </c>
      <c r="G259" s="41">
        <f t="shared" si="7"/>
        <v>1.8000000000000007</v>
      </c>
      <c r="H259" s="42">
        <f t="shared" si="8"/>
        <v>3.2400000000000024</v>
      </c>
    </row>
    <row r="260" spans="2:8" x14ac:dyDescent="0.25">
      <c r="B260" s="28">
        <v>258</v>
      </c>
      <c r="C260" s="30">
        <v>40801</v>
      </c>
      <c r="D260" s="4">
        <v>26</v>
      </c>
      <c r="F260" s="40">
        <f t="shared" si="6"/>
        <v>20.239999999999998</v>
      </c>
      <c r="G260" s="41">
        <f t="shared" si="7"/>
        <v>5.7600000000000016</v>
      </c>
      <c r="H260" s="42">
        <f t="shared" si="8"/>
        <v>33.17760000000002</v>
      </c>
    </row>
    <row r="261" spans="2:8" x14ac:dyDescent="0.25">
      <c r="B261" s="28">
        <v>259</v>
      </c>
      <c r="C261" s="30">
        <v>40802</v>
      </c>
      <c r="D261" s="4">
        <v>15</v>
      </c>
      <c r="F261" s="40">
        <f t="shared" si="6"/>
        <v>20.399999999999999</v>
      </c>
      <c r="G261" s="41">
        <f t="shared" si="7"/>
        <v>-5.3999999999999986</v>
      </c>
      <c r="H261" s="42">
        <f t="shared" si="8"/>
        <v>29.159999999999986</v>
      </c>
    </row>
    <row r="262" spans="2:8" x14ac:dyDescent="0.25">
      <c r="B262" s="28">
        <v>260</v>
      </c>
      <c r="C262" s="30">
        <v>40803</v>
      </c>
      <c r="D262" s="4">
        <v>20</v>
      </c>
      <c r="F262" s="40">
        <f t="shared" si="6"/>
        <v>20.34</v>
      </c>
      <c r="G262" s="41">
        <f t="shared" si="7"/>
        <v>-0.33999999999999986</v>
      </c>
      <c r="H262" s="42">
        <f t="shared" si="8"/>
        <v>0.1155999999999999</v>
      </c>
    </row>
    <row r="263" spans="2:8" x14ac:dyDescent="0.25">
      <c r="B263" s="28">
        <v>261</v>
      </c>
      <c r="C263" s="30">
        <v>40804</v>
      </c>
      <c r="D263" s="4">
        <v>19</v>
      </c>
      <c r="F263" s="40">
        <f t="shared" si="6"/>
        <v>20.34</v>
      </c>
      <c r="G263" s="41">
        <f t="shared" si="7"/>
        <v>-1.3399999999999999</v>
      </c>
      <c r="H263" s="42">
        <f t="shared" si="8"/>
        <v>1.7955999999999996</v>
      </c>
    </row>
    <row r="264" spans="2:8" x14ac:dyDescent="0.25">
      <c r="B264" s="28">
        <v>262</v>
      </c>
      <c r="C264" s="30">
        <v>40805</v>
      </c>
      <c r="D264" s="4">
        <v>20</v>
      </c>
      <c r="F264" s="40">
        <f t="shared" si="6"/>
        <v>20.29</v>
      </c>
      <c r="G264" s="41">
        <f t="shared" si="7"/>
        <v>-0.28999999999999915</v>
      </c>
      <c r="H264" s="42">
        <f t="shared" si="8"/>
        <v>8.4099999999999508E-2</v>
      </c>
    </row>
    <row r="265" spans="2:8" x14ac:dyDescent="0.25">
      <c r="B265" s="28">
        <v>263</v>
      </c>
      <c r="C265" s="30">
        <v>40806</v>
      </c>
      <c r="D265" s="4">
        <v>17</v>
      </c>
      <c r="F265" s="40">
        <f t="shared" si="6"/>
        <v>20.329999999999998</v>
      </c>
      <c r="G265" s="41">
        <f t="shared" si="7"/>
        <v>-3.3299999999999983</v>
      </c>
      <c r="H265" s="42">
        <f t="shared" si="8"/>
        <v>11.088899999999988</v>
      </c>
    </row>
    <row r="266" spans="2:8" x14ac:dyDescent="0.25">
      <c r="B266" s="28">
        <v>264</v>
      </c>
      <c r="C266" s="30">
        <v>40807</v>
      </c>
      <c r="D266" s="4">
        <v>18</v>
      </c>
      <c r="F266" s="40">
        <f t="shared" si="6"/>
        <v>20.36</v>
      </c>
      <c r="G266" s="41">
        <f t="shared" si="7"/>
        <v>-2.3599999999999994</v>
      </c>
      <c r="H266" s="42">
        <f t="shared" si="8"/>
        <v>5.5695999999999977</v>
      </c>
    </row>
    <row r="267" spans="2:8" x14ac:dyDescent="0.25">
      <c r="B267" s="28">
        <v>265</v>
      </c>
      <c r="C267" s="30">
        <v>40808</v>
      </c>
      <c r="D267" s="4">
        <v>18</v>
      </c>
      <c r="F267" s="40">
        <f t="shared" si="6"/>
        <v>20.27</v>
      </c>
      <c r="G267" s="41">
        <f t="shared" si="7"/>
        <v>-2.2699999999999996</v>
      </c>
      <c r="H267" s="42">
        <f t="shared" si="8"/>
        <v>5.152899999999998</v>
      </c>
    </row>
    <row r="268" spans="2:8" x14ac:dyDescent="0.25">
      <c r="B268" s="28">
        <v>266</v>
      </c>
      <c r="C268" s="30">
        <v>40809</v>
      </c>
      <c r="D268" s="4">
        <v>12</v>
      </c>
      <c r="F268" s="40">
        <f t="shared" si="6"/>
        <v>20.239999999999998</v>
      </c>
      <c r="G268" s="41">
        <f t="shared" si="7"/>
        <v>-8.2399999999999984</v>
      </c>
      <c r="H268" s="42">
        <f t="shared" si="8"/>
        <v>67.897599999999969</v>
      </c>
    </row>
    <row r="269" spans="2:8" x14ac:dyDescent="0.25">
      <c r="B269" s="28">
        <v>267</v>
      </c>
      <c r="C269" s="30">
        <v>40810</v>
      </c>
      <c r="D269" s="4">
        <v>26</v>
      </c>
      <c r="F269" s="40">
        <f t="shared" si="6"/>
        <v>20.21</v>
      </c>
      <c r="G269" s="41">
        <f t="shared" si="7"/>
        <v>5.7899999999999991</v>
      </c>
      <c r="H269" s="42">
        <f t="shared" si="8"/>
        <v>33.52409999999999</v>
      </c>
    </row>
    <row r="270" spans="2:8" x14ac:dyDescent="0.25">
      <c r="B270" s="28">
        <v>268</v>
      </c>
      <c r="C270" s="30">
        <v>40811</v>
      </c>
      <c r="D270" s="4">
        <v>16</v>
      </c>
      <c r="F270" s="40">
        <f t="shared" si="6"/>
        <v>20.3</v>
      </c>
      <c r="G270" s="41">
        <f t="shared" si="7"/>
        <v>-4.3000000000000007</v>
      </c>
      <c r="H270" s="42">
        <f t="shared" si="8"/>
        <v>18.490000000000006</v>
      </c>
    </row>
    <row r="271" spans="2:8" x14ac:dyDescent="0.25">
      <c r="B271" s="28">
        <v>269</v>
      </c>
      <c r="C271" s="30">
        <v>40812</v>
      </c>
      <c r="D271" s="4">
        <v>22</v>
      </c>
      <c r="F271" s="40">
        <f t="shared" si="6"/>
        <v>20.3</v>
      </c>
      <c r="G271" s="41">
        <f t="shared" si="7"/>
        <v>1.6999999999999993</v>
      </c>
      <c r="H271" s="42">
        <f t="shared" si="8"/>
        <v>2.8899999999999975</v>
      </c>
    </row>
    <row r="272" spans="2:8" x14ac:dyDescent="0.25">
      <c r="B272" s="28">
        <v>270</v>
      </c>
      <c r="C272" s="30">
        <v>40813</v>
      </c>
      <c r="D272" s="4">
        <v>16</v>
      </c>
      <c r="F272" s="40">
        <f t="shared" si="6"/>
        <v>20.32</v>
      </c>
      <c r="G272" s="41">
        <f t="shared" si="7"/>
        <v>-4.32</v>
      </c>
      <c r="H272" s="42">
        <f t="shared" si="8"/>
        <v>18.662400000000002</v>
      </c>
    </row>
    <row r="273" spans="2:8" x14ac:dyDescent="0.25">
      <c r="B273" s="28">
        <v>271</v>
      </c>
      <c r="C273" s="30">
        <v>40814</v>
      </c>
      <c r="D273" s="4">
        <v>13</v>
      </c>
      <c r="F273" s="40">
        <f t="shared" si="6"/>
        <v>20.2</v>
      </c>
      <c r="G273" s="41">
        <f t="shared" si="7"/>
        <v>-7.1999999999999993</v>
      </c>
      <c r="H273" s="42">
        <f t="shared" si="8"/>
        <v>51.839999999999989</v>
      </c>
    </row>
    <row r="274" spans="2:8" x14ac:dyDescent="0.25">
      <c r="B274" s="28">
        <v>272</v>
      </c>
      <c r="C274" s="30">
        <v>40815</v>
      </c>
      <c r="D274" s="4">
        <v>15</v>
      </c>
      <c r="F274" s="40">
        <f t="shared" si="6"/>
        <v>20.14</v>
      </c>
      <c r="G274" s="41">
        <f t="shared" si="7"/>
        <v>-5.1400000000000006</v>
      </c>
      <c r="H274" s="42">
        <f t="shared" si="8"/>
        <v>26.419600000000006</v>
      </c>
    </row>
    <row r="275" spans="2:8" x14ac:dyDescent="0.25">
      <c r="B275" s="28">
        <v>273</v>
      </c>
      <c r="C275" s="30">
        <v>40816</v>
      </c>
      <c r="D275" s="4">
        <v>21</v>
      </c>
      <c r="F275" s="40">
        <f t="shared" si="6"/>
        <v>20.11</v>
      </c>
      <c r="G275" s="41">
        <f t="shared" si="7"/>
        <v>0.89000000000000057</v>
      </c>
      <c r="H275" s="42">
        <f t="shared" si="8"/>
        <v>0.79210000000000103</v>
      </c>
    </row>
    <row r="276" spans="2:8" x14ac:dyDescent="0.25">
      <c r="B276" s="28">
        <v>274</v>
      </c>
      <c r="C276" s="30">
        <v>40817</v>
      </c>
      <c r="D276" s="4">
        <v>20</v>
      </c>
      <c r="F276" s="40">
        <f t="shared" si="6"/>
        <v>20.23</v>
      </c>
      <c r="G276" s="41">
        <f t="shared" si="7"/>
        <v>-0.23000000000000043</v>
      </c>
      <c r="H276" s="42">
        <f t="shared" si="8"/>
        <v>5.2900000000000197E-2</v>
      </c>
    </row>
    <row r="277" spans="2:8" x14ac:dyDescent="0.25">
      <c r="B277" s="28">
        <v>275</v>
      </c>
      <c r="C277" s="30">
        <v>40818</v>
      </c>
      <c r="D277" s="4">
        <v>19</v>
      </c>
      <c r="F277" s="40">
        <f t="shared" si="6"/>
        <v>20.239999999999998</v>
      </c>
      <c r="G277" s="41">
        <f t="shared" si="7"/>
        <v>-1.2399999999999984</v>
      </c>
      <c r="H277" s="42">
        <f t="shared" si="8"/>
        <v>1.5375999999999961</v>
      </c>
    </row>
    <row r="278" spans="2:8" x14ac:dyDescent="0.25">
      <c r="B278" s="28">
        <v>276</v>
      </c>
      <c r="C278" s="30">
        <v>40819</v>
      </c>
      <c r="D278" s="4">
        <v>24</v>
      </c>
      <c r="F278" s="40">
        <f t="shared" si="6"/>
        <v>20.25</v>
      </c>
      <c r="G278" s="41">
        <f t="shared" si="7"/>
        <v>3.75</v>
      </c>
      <c r="H278" s="42">
        <f t="shared" si="8"/>
        <v>14.0625</v>
      </c>
    </row>
    <row r="279" spans="2:8" x14ac:dyDescent="0.25">
      <c r="B279" s="28">
        <v>277</v>
      </c>
      <c r="C279" s="30">
        <v>40820</v>
      </c>
      <c r="D279" s="4">
        <v>23</v>
      </c>
      <c r="F279" s="40">
        <f t="shared" si="6"/>
        <v>20.23</v>
      </c>
      <c r="G279" s="41">
        <f t="shared" si="7"/>
        <v>2.7699999999999996</v>
      </c>
      <c r="H279" s="42">
        <f t="shared" si="8"/>
        <v>7.6728999999999976</v>
      </c>
    </row>
    <row r="280" spans="2:8" x14ac:dyDescent="0.25">
      <c r="B280" s="28">
        <v>278</v>
      </c>
      <c r="C280" s="30">
        <v>40821</v>
      </c>
      <c r="D280" s="4">
        <v>20</v>
      </c>
      <c r="F280" s="40">
        <f t="shared" si="6"/>
        <v>20.329999999999998</v>
      </c>
      <c r="G280" s="41">
        <f t="shared" si="7"/>
        <v>-0.32999999999999829</v>
      </c>
      <c r="H280" s="42">
        <f t="shared" si="8"/>
        <v>0.10889999999999887</v>
      </c>
    </row>
    <row r="281" spans="2:8" x14ac:dyDescent="0.25">
      <c r="B281" s="28">
        <v>279</v>
      </c>
      <c r="C281" s="30">
        <v>40822</v>
      </c>
      <c r="D281" s="4">
        <v>20</v>
      </c>
      <c r="F281" s="40">
        <f t="shared" si="6"/>
        <v>20.329999999999998</v>
      </c>
      <c r="G281" s="41">
        <f t="shared" si="7"/>
        <v>-0.32999999999999829</v>
      </c>
      <c r="H281" s="42">
        <f t="shared" si="8"/>
        <v>0.10889999999999887</v>
      </c>
    </row>
    <row r="282" spans="2:8" x14ac:dyDescent="0.25">
      <c r="B282" s="28">
        <v>280</v>
      </c>
      <c r="C282" s="30">
        <v>40823</v>
      </c>
      <c r="D282" s="4">
        <v>29</v>
      </c>
      <c r="F282" s="40">
        <f t="shared" si="6"/>
        <v>20.37</v>
      </c>
      <c r="G282" s="41">
        <f t="shared" si="7"/>
        <v>8.629999999999999</v>
      </c>
      <c r="H282" s="42">
        <f t="shared" si="8"/>
        <v>74.476899999999986</v>
      </c>
    </row>
    <row r="283" spans="2:8" x14ac:dyDescent="0.25">
      <c r="B283" s="28">
        <v>281</v>
      </c>
      <c r="C283" s="30">
        <v>40824</v>
      </c>
      <c r="D283" s="4">
        <v>11</v>
      </c>
      <c r="F283" s="40">
        <f t="shared" si="6"/>
        <v>20.41</v>
      </c>
      <c r="G283" s="41">
        <f t="shared" si="7"/>
        <v>-9.41</v>
      </c>
      <c r="H283" s="42">
        <f t="shared" si="8"/>
        <v>88.548100000000005</v>
      </c>
    </row>
    <row r="284" spans="2:8" x14ac:dyDescent="0.25">
      <c r="B284" s="28">
        <v>282</v>
      </c>
      <c r="C284" s="30">
        <v>40825</v>
      </c>
      <c r="D284" s="4">
        <v>20</v>
      </c>
      <c r="F284" s="40">
        <f t="shared" si="6"/>
        <v>20.23</v>
      </c>
      <c r="G284" s="41">
        <f t="shared" si="7"/>
        <v>-0.23000000000000043</v>
      </c>
      <c r="H284" s="42">
        <f t="shared" si="8"/>
        <v>5.2900000000000197E-2</v>
      </c>
    </row>
    <row r="285" spans="2:8" x14ac:dyDescent="0.25">
      <c r="B285" s="28">
        <v>283</v>
      </c>
      <c r="C285" s="30">
        <v>40826</v>
      </c>
      <c r="D285" s="4">
        <v>24</v>
      </c>
      <c r="F285" s="40">
        <f t="shared" si="6"/>
        <v>20.2</v>
      </c>
      <c r="G285" s="41">
        <f t="shared" si="7"/>
        <v>3.8000000000000007</v>
      </c>
      <c r="H285" s="42">
        <f t="shared" si="8"/>
        <v>14.440000000000005</v>
      </c>
    </row>
    <row r="286" spans="2:8" x14ac:dyDescent="0.25">
      <c r="B286" s="28">
        <v>284</v>
      </c>
      <c r="C286" s="30">
        <v>40827</v>
      </c>
      <c r="D286" s="4">
        <v>17</v>
      </c>
      <c r="F286" s="40">
        <f t="shared" si="6"/>
        <v>20.22</v>
      </c>
      <c r="G286" s="41">
        <f t="shared" si="7"/>
        <v>-3.2199999999999989</v>
      </c>
      <c r="H286" s="42">
        <f t="shared" si="8"/>
        <v>10.368399999999992</v>
      </c>
    </row>
    <row r="287" spans="2:8" x14ac:dyDescent="0.25">
      <c r="B287" s="28">
        <v>285</v>
      </c>
      <c r="C287" s="30">
        <v>40828</v>
      </c>
      <c r="D287" s="4">
        <v>23</v>
      </c>
      <c r="F287" s="40">
        <f t="shared" si="6"/>
        <v>20.16</v>
      </c>
      <c r="G287" s="41">
        <f t="shared" si="7"/>
        <v>2.84</v>
      </c>
      <c r="H287" s="42">
        <f t="shared" si="8"/>
        <v>8.0655999999999999</v>
      </c>
    </row>
    <row r="288" spans="2:8" x14ac:dyDescent="0.25">
      <c r="B288" s="28">
        <v>286</v>
      </c>
      <c r="C288" s="30">
        <v>40829</v>
      </c>
      <c r="D288" s="4">
        <v>25</v>
      </c>
      <c r="F288" s="40">
        <f t="shared" si="6"/>
        <v>20.239999999999998</v>
      </c>
      <c r="G288" s="41">
        <f t="shared" si="7"/>
        <v>4.7600000000000016</v>
      </c>
      <c r="H288" s="42">
        <f t="shared" si="8"/>
        <v>22.657600000000016</v>
      </c>
    </row>
    <row r="289" spans="2:8" x14ac:dyDescent="0.25">
      <c r="B289" s="28">
        <v>287</v>
      </c>
      <c r="C289" s="30">
        <v>40830</v>
      </c>
      <c r="D289" s="4">
        <v>17</v>
      </c>
      <c r="F289" s="40">
        <f t="shared" si="6"/>
        <v>20.34</v>
      </c>
      <c r="G289" s="41">
        <f t="shared" si="7"/>
        <v>-3.34</v>
      </c>
      <c r="H289" s="42">
        <f t="shared" si="8"/>
        <v>11.1556</v>
      </c>
    </row>
    <row r="290" spans="2:8" x14ac:dyDescent="0.25">
      <c r="B290" s="28">
        <v>288</v>
      </c>
      <c r="C290" s="30">
        <v>40831</v>
      </c>
      <c r="D290" s="4">
        <v>25</v>
      </c>
      <c r="F290" s="40">
        <f t="shared" si="6"/>
        <v>20.37</v>
      </c>
      <c r="G290" s="41">
        <f t="shared" si="7"/>
        <v>4.629999999999999</v>
      </c>
      <c r="H290" s="42">
        <f t="shared" si="8"/>
        <v>21.436899999999991</v>
      </c>
    </row>
    <row r="291" spans="2:8" x14ac:dyDescent="0.25">
      <c r="B291" s="28">
        <v>289</v>
      </c>
      <c r="C291" s="30">
        <v>40832</v>
      </c>
      <c r="D291" s="4">
        <v>15</v>
      </c>
      <c r="F291" s="40">
        <f t="shared" si="6"/>
        <v>20.36</v>
      </c>
      <c r="G291" s="41">
        <f t="shared" si="7"/>
        <v>-5.3599999999999994</v>
      </c>
      <c r="H291" s="42">
        <f t="shared" si="8"/>
        <v>28.729599999999994</v>
      </c>
    </row>
    <row r="292" spans="2:8" x14ac:dyDescent="0.25">
      <c r="B292" s="28">
        <v>290</v>
      </c>
      <c r="C292" s="30">
        <v>40833</v>
      </c>
      <c r="D292" s="4">
        <v>25</v>
      </c>
      <c r="F292" s="40">
        <f t="shared" si="6"/>
        <v>20.29</v>
      </c>
      <c r="G292" s="41">
        <f t="shared" si="7"/>
        <v>4.7100000000000009</v>
      </c>
      <c r="H292" s="42">
        <f t="shared" si="8"/>
        <v>22.184100000000008</v>
      </c>
    </row>
    <row r="293" spans="2:8" x14ac:dyDescent="0.25">
      <c r="B293" s="28">
        <v>291</v>
      </c>
      <c r="C293" s="30">
        <v>40834</v>
      </c>
      <c r="D293" s="4">
        <v>28</v>
      </c>
      <c r="F293" s="40">
        <f t="shared" si="6"/>
        <v>20.38</v>
      </c>
      <c r="G293" s="41">
        <f t="shared" si="7"/>
        <v>7.620000000000001</v>
      </c>
      <c r="H293" s="42">
        <f t="shared" si="8"/>
        <v>58.064400000000013</v>
      </c>
    </row>
    <row r="294" spans="2:8" x14ac:dyDescent="0.25">
      <c r="B294" s="28">
        <v>292</v>
      </c>
      <c r="C294" s="30">
        <v>40835</v>
      </c>
      <c r="D294" s="4">
        <v>16</v>
      </c>
      <c r="F294" s="40">
        <f t="shared" si="6"/>
        <v>20.48</v>
      </c>
      <c r="G294" s="41">
        <f t="shared" si="7"/>
        <v>-4.4800000000000004</v>
      </c>
      <c r="H294" s="42">
        <f t="shared" si="8"/>
        <v>20.070400000000003</v>
      </c>
    </row>
    <row r="295" spans="2:8" x14ac:dyDescent="0.25">
      <c r="B295" s="28">
        <v>293</v>
      </c>
      <c r="C295" s="30">
        <v>40836</v>
      </c>
      <c r="D295" s="4">
        <v>22</v>
      </c>
      <c r="F295" s="40">
        <f t="shared" si="6"/>
        <v>20.38</v>
      </c>
      <c r="G295" s="41">
        <f t="shared" si="7"/>
        <v>1.620000000000001</v>
      </c>
      <c r="H295" s="42">
        <f t="shared" si="8"/>
        <v>2.6244000000000032</v>
      </c>
    </row>
    <row r="296" spans="2:8" x14ac:dyDescent="0.25">
      <c r="B296" s="28">
        <v>294</v>
      </c>
      <c r="C296" s="30">
        <v>40837</v>
      </c>
      <c r="D296" s="4">
        <v>15</v>
      </c>
      <c r="F296" s="40">
        <f t="shared" ref="F296:F359" si="9">AVERAGE(D196:D295)</f>
        <v>20.41</v>
      </c>
      <c r="G296" s="41">
        <f t="shared" ref="G296:G359" si="10">D296-F296</f>
        <v>-5.41</v>
      </c>
      <c r="H296" s="42">
        <f t="shared" ref="H296:H359" si="11">G296^2</f>
        <v>29.2681</v>
      </c>
    </row>
    <row r="297" spans="2:8" x14ac:dyDescent="0.25">
      <c r="B297" s="28">
        <v>295</v>
      </c>
      <c r="C297" s="30">
        <v>40838</v>
      </c>
      <c r="D297" s="4">
        <v>19</v>
      </c>
      <c r="F297" s="40">
        <f t="shared" si="9"/>
        <v>20.420000000000002</v>
      </c>
      <c r="G297" s="41">
        <f t="shared" si="10"/>
        <v>-1.4200000000000017</v>
      </c>
      <c r="H297" s="42">
        <f t="shared" si="11"/>
        <v>2.0164000000000049</v>
      </c>
    </row>
    <row r="298" spans="2:8" x14ac:dyDescent="0.25">
      <c r="B298" s="28">
        <v>296</v>
      </c>
      <c r="C298" s="30">
        <v>40839</v>
      </c>
      <c r="D298" s="4">
        <v>26</v>
      </c>
      <c r="F298" s="40">
        <f t="shared" si="9"/>
        <v>20.329999999999998</v>
      </c>
      <c r="G298" s="41">
        <f t="shared" si="10"/>
        <v>5.6700000000000017</v>
      </c>
      <c r="H298" s="42">
        <f t="shared" si="11"/>
        <v>32.148900000000019</v>
      </c>
    </row>
    <row r="299" spans="2:8" x14ac:dyDescent="0.25">
      <c r="B299" s="28">
        <v>297</v>
      </c>
      <c r="C299" s="30">
        <v>40840</v>
      </c>
      <c r="D299" s="4">
        <v>22</v>
      </c>
      <c r="F299" s="40">
        <f t="shared" si="9"/>
        <v>20.399999999999999</v>
      </c>
      <c r="G299" s="41">
        <f t="shared" si="10"/>
        <v>1.6000000000000014</v>
      </c>
      <c r="H299" s="42">
        <f t="shared" si="11"/>
        <v>2.5600000000000045</v>
      </c>
    </row>
    <row r="300" spans="2:8" x14ac:dyDescent="0.25">
      <c r="B300" s="28">
        <v>298</v>
      </c>
      <c r="C300" s="30">
        <v>40841</v>
      </c>
      <c r="D300" s="4">
        <v>14</v>
      </c>
      <c r="F300" s="40">
        <f t="shared" si="9"/>
        <v>20.39</v>
      </c>
      <c r="G300" s="41">
        <f t="shared" si="10"/>
        <v>-6.3900000000000006</v>
      </c>
      <c r="H300" s="42">
        <f t="shared" si="11"/>
        <v>40.832100000000004</v>
      </c>
    </row>
    <row r="301" spans="2:8" x14ac:dyDescent="0.25">
      <c r="B301" s="28">
        <v>299</v>
      </c>
      <c r="C301" s="30">
        <v>40842</v>
      </c>
      <c r="D301" s="4">
        <v>12</v>
      </c>
      <c r="F301" s="40">
        <f t="shared" si="9"/>
        <v>20.45</v>
      </c>
      <c r="G301" s="41">
        <f t="shared" si="10"/>
        <v>-8.4499999999999993</v>
      </c>
      <c r="H301" s="42">
        <f t="shared" si="11"/>
        <v>71.402499999999989</v>
      </c>
    </row>
    <row r="302" spans="2:8" x14ac:dyDescent="0.25">
      <c r="B302" s="28">
        <v>300</v>
      </c>
      <c r="C302" s="30">
        <v>40843</v>
      </c>
      <c r="D302" s="4">
        <v>25</v>
      </c>
      <c r="F302" s="40">
        <f t="shared" si="9"/>
        <v>20.329999999999998</v>
      </c>
      <c r="G302" s="41">
        <f t="shared" si="10"/>
        <v>4.6700000000000017</v>
      </c>
      <c r="H302" s="42">
        <f t="shared" si="11"/>
        <v>21.808900000000015</v>
      </c>
    </row>
    <row r="303" spans="2:8" x14ac:dyDescent="0.25">
      <c r="B303" s="28">
        <v>301</v>
      </c>
      <c r="C303" s="30">
        <v>40844</v>
      </c>
      <c r="D303" s="4">
        <v>13</v>
      </c>
      <c r="F303" s="40">
        <f t="shared" si="9"/>
        <v>20.39</v>
      </c>
      <c r="G303" s="41">
        <f t="shared" si="10"/>
        <v>-7.3900000000000006</v>
      </c>
      <c r="H303" s="42">
        <f t="shared" si="11"/>
        <v>54.612100000000005</v>
      </c>
    </row>
    <row r="304" spans="2:8" x14ac:dyDescent="0.25">
      <c r="B304" s="28">
        <v>302</v>
      </c>
      <c r="C304" s="30">
        <v>40845</v>
      </c>
      <c r="D304" s="4">
        <v>18</v>
      </c>
      <c r="F304" s="40">
        <f t="shared" si="9"/>
        <v>20.29</v>
      </c>
      <c r="G304" s="41">
        <f t="shared" si="10"/>
        <v>-2.2899999999999991</v>
      </c>
      <c r="H304" s="42">
        <f t="shared" si="11"/>
        <v>5.244099999999996</v>
      </c>
    </row>
    <row r="305" spans="2:8" x14ac:dyDescent="0.25">
      <c r="B305" s="28">
        <v>303</v>
      </c>
      <c r="C305" s="30">
        <v>40846</v>
      </c>
      <c r="D305" s="4">
        <v>8</v>
      </c>
      <c r="F305" s="40">
        <f t="shared" si="9"/>
        <v>20.22</v>
      </c>
      <c r="G305" s="41">
        <f t="shared" si="10"/>
        <v>-12.219999999999999</v>
      </c>
      <c r="H305" s="42">
        <f t="shared" si="11"/>
        <v>149.32839999999996</v>
      </c>
    </row>
    <row r="306" spans="2:8" x14ac:dyDescent="0.25">
      <c r="B306" s="28">
        <v>304</v>
      </c>
      <c r="C306" s="30">
        <v>40847</v>
      </c>
      <c r="D306" s="4">
        <v>23</v>
      </c>
      <c r="F306" s="40">
        <f t="shared" si="9"/>
        <v>20.16</v>
      </c>
      <c r="G306" s="41">
        <f t="shared" si="10"/>
        <v>2.84</v>
      </c>
      <c r="H306" s="42">
        <f t="shared" si="11"/>
        <v>8.0655999999999999</v>
      </c>
    </row>
    <row r="307" spans="2:8" x14ac:dyDescent="0.25">
      <c r="B307" s="28">
        <v>305</v>
      </c>
      <c r="C307" s="30">
        <v>40848</v>
      </c>
      <c r="D307" s="4">
        <v>17</v>
      </c>
      <c r="F307" s="40">
        <f t="shared" si="9"/>
        <v>20.260000000000002</v>
      </c>
      <c r="G307" s="41">
        <f t="shared" si="10"/>
        <v>-3.2600000000000016</v>
      </c>
      <c r="H307" s="42">
        <f t="shared" si="11"/>
        <v>10.62760000000001</v>
      </c>
    </row>
    <row r="308" spans="2:8" x14ac:dyDescent="0.25">
      <c r="B308" s="28">
        <v>306</v>
      </c>
      <c r="C308" s="30">
        <v>40849</v>
      </c>
      <c r="D308" s="4">
        <v>28</v>
      </c>
      <c r="F308" s="40">
        <f t="shared" si="9"/>
        <v>20.21</v>
      </c>
      <c r="G308" s="41">
        <f t="shared" si="10"/>
        <v>7.7899999999999991</v>
      </c>
      <c r="H308" s="42">
        <f t="shared" si="11"/>
        <v>60.684099999999987</v>
      </c>
    </row>
    <row r="309" spans="2:8" x14ac:dyDescent="0.25">
      <c r="B309" s="28">
        <v>307</v>
      </c>
      <c r="C309" s="30">
        <v>40850</v>
      </c>
      <c r="D309" s="4">
        <v>25</v>
      </c>
      <c r="F309" s="40">
        <f t="shared" si="9"/>
        <v>20.25</v>
      </c>
      <c r="G309" s="41">
        <f t="shared" si="10"/>
        <v>4.75</v>
      </c>
      <c r="H309" s="42">
        <f t="shared" si="11"/>
        <v>22.5625</v>
      </c>
    </row>
    <row r="310" spans="2:8" x14ac:dyDescent="0.25">
      <c r="B310" s="28">
        <v>308</v>
      </c>
      <c r="C310" s="30">
        <v>40851</v>
      </c>
      <c r="D310" s="4">
        <v>26</v>
      </c>
      <c r="F310" s="40">
        <f t="shared" si="9"/>
        <v>20.329999999999998</v>
      </c>
      <c r="G310" s="41">
        <f t="shared" si="10"/>
        <v>5.6700000000000017</v>
      </c>
      <c r="H310" s="42">
        <f t="shared" si="11"/>
        <v>32.148900000000019</v>
      </c>
    </row>
    <row r="311" spans="2:8" x14ac:dyDescent="0.25">
      <c r="B311" s="28">
        <v>309</v>
      </c>
      <c r="C311" s="30">
        <v>40852</v>
      </c>
      <c r="D311" s="4">
        <v>17</v>
      </c>
      <c r="F311" s="40">
        <f t="shared" si="9"/>
        <v>20.36</v>
      </c>
      <c r="G311" s="41">
        <f t="shared" si="10"/>
        <v>-3.3599999999999994</v>
      </c>
      <c r="H311" s="42">
        <f t="shared" si="11"/>
        <v>11.289599999999997</v>
      </c>
    </row>
    <row r="312" spans="2:8" x14ac:dyDescent="0.25">
      <c r="B312" s="28">
        <v>310</v>
      </c>
      <c r="C312" s="30">
        <v>40853</v>
      </c>
      <c r="D312" s="4">
        <v>17</v>
      </c>
      <c r="F312" s="40">
        <f t="shared" si="9"/>
        <v>20.3</v>
      </c>
      <c r="G312" s="41">
        <f t="shared" si="10"/>
        <v>-3.3000000000000007</v>
      </c>
      <c r="H312" s="42">
        <f t="shared" si="11"/>
        <v>10.890000000000004</v>
      </c>
    </row>
    <row r="313" spans="2:8" x14ac:dyDescent="0.25">
      <c r="B313" s="28">
        <v>311</v>
      </c>
      <c r="C313" s="30">
        <v>40854</v>
      </c>
      <c r="D313" s="4">
        <v>18</v>
      </c>
      <c r="F313" s="40">
        <f t="shared" si="9"/>
        <v>20.3</v>
      </c>
      <c r="G313" s="41">
        <f t="shared" si="10"/>
        <v>-2.3000000000000007</v>
      </c>
      <c r="H313" s="42">
        <f t="shared" si="11"/>
        <v>5.2900000000000036</v>
      </c>
    </row>
    <row r="314" spans="2:8" x14ac:dyDescent="0.25">
      <c r="B314" s="28">
        <v>312</v>
      </c>
      <c r="C314" s="30">
        <v>40855</v>
      </c>
      <c r="D314" s="4">
        <v>20</v>
      </c>
      <c r="F314" s="40">
        <f t="shared" si="9"/>
        <v>20.239999999999998</v>
      </c>
      <c r="G314" s="41">
        <f t="shared" si="10"/>
        <v>-0.23999999999999844</v>
      </c>
      <c r="H314" s="42">
        <f t="shared" si="11"/>
        <v>5.7599999999999249E-2</v>
      </c>
    </row>
    <row r="315" spans="2:8" x14ac:dyDescent="0.25">
      <c r="B315" s="28">
        <v>313</v>
      </c>
      <c r="C315" s="30">
        <v>40856</v>
      </c>
      <c r="D315" s="4">
        <v>8</v>
      </c>
      <c r="F315" s="40">
        <f t="shared" si="9"/>
        <v>20.36</v>
      </c>
      <c r="G315" s="41">
        <f t="shared" si="10"/>
        <v>-12.36</v>
      </c>
      <c r="H315" s="42">
        <f t="shared" si="11"/>
        <v>152.7696</v>
      </c>
    </row>
    <row r="316" spans="2:8" x14ac:dyDescent="0.25">
      <c r="B316" s="28">
        <v>314</v>
      </c>
      <c r="C316" s="30">
        <v>40857</v>
      </c>
      <c r="D316" s="4">
        <v>21</v>
      </c>
      <c r="F316" s="40">
        <f t="shared" si="9"/>
        <v>20.239999999999998</v>
      </c>
      <c r="G316" s="41">
        <f t="shared" si="10"/>
        <v>0.76000000000000156</v>
      </c>
      <c r="H316" s="42">
        <f t="shared" si="11"/>
        <v>0.57760000000000233</v>
      </c>
    </row>
    <row r="317" spans="2:8" x14ac:dyDescent="0.25">
      <c r="B317" s="28">
        <v>315</v>
      </c>
      <c r="C317" s="30">
        <v>40858</v>
      </c>
      <c r="D317" s="4">
        <v>25</v>
      </c>
      <c r="F317" s="40">
        <f t="shared" si="9"/>
        <v>20.329999999999998</v>
      </c>
      <c r="G317" s="41">
        <f t="shared" si="10"/>
        <v>4.6700000000000017</v>
      </c>
      <c r="H317" s="42">
        <f t="shared" si="11"/>
        <v>21.808900000000015</v>
      </c>
    </row>
    <row r="318" spans="2:8" x14ac:dyDescent="0.25">
      <c r="B318" s="28">
        <v>316</v>
      </c>
      <c r="C318" s="30">
        <v>40859</v>
      </c>
      <c r="D318" s="4">
        <v>19</v>
      </c>
      <c r="F318" s="40">
        <f t="shared" si="9"/>
        <v>20.3</v>
      </c>
      <c r="G318" s="41">
        <f t="shared" si="10"/>
        <v>-1.3000000000000007</v>
      </c>
      <c r="H318" s="42">
        <f t="shared" si="11"/>
        <v>1.6900000000000019</v>
      </c>
    </row>
    <row r="319" spans="2:8" x14ac:dyDescent="0.25">
      <c r="B319" s="28">
        <v>317</v>
      </c>
      <c r="C319" s="30">
        <v>40860</v>
      </c>
      <c r="D319" s="4">
        <v>22</v>
      </c>
      <c r="F319" s="40">
        <f t="shared" si="9"/>
        <v>20.3</v>
      </c>
      <c r="G319" s="41">
        <f t="shared" si="10"/>
        <v>1.6999999999999993</v>
      </c>
      <c r="H319" s="42">
        <f t="shared" si="11"/>
        <v>2.8899999999999975</v>
      </c>
    </row>
    <row r="320" spans="2:8" x14ac:dyDescent="0.25">
      <c r="B320" s="28">
        <v>318</v>
      </c>
      <c r="C320" s="30">
        <v>40861</v>
      </c>
      <c r="D320" s="4">
        <v>22</v>
      </c>
      <c r="F320" s="40">
        <f t="shared" si="9"/>
        <v>20.260000000000002</v>
      </c>
      <c r="G320" s="41">
        <f t="shared" si="10"/>
        <v>1.7399999999999984</v>
      </c>
      <c r="H320" s="42">
        <f t="shared" si="11"/>
        <v>3.0275999999999947</v>
      </c>
    </row>
    <row r="321" spans="2:8" x14ac:dyDescent="0.25">
      <c r="B321" s="28">
        <v>319</v>
      </c>
      <c r="C321" s="30">
        <v>40862</v>
      </c>
      <c r="D321" s="4">
        <v>19</v>
      </c>
      <c r="F321" s="40">
        <f t="shared" si="9"/>
        <v>20.32</v>
      </c>
      <c r="G321" s="41">
        <f t="shared" si="10"/>
        <v>-1.3200000000000003</v>
      </c>
      <c r="H321" s="42">
        <f t="shared" si="11"/>
        <v>1.7424000000000008</v>
      </c>
    </row>
    <row r="322" spans="2:8" x14ac:dyDescent="0.25">
      <c r="B322" s="28">
        <v>320</v>
      </c>
      <c r="C322" s="30">
        <v>40863</v>
      </c>
      <c r="D322" s="4">
        <v>20</v>
      </c>
      <c r="F322" s="40">
        <f t="shared" si="9"/>
        <v>20.32</v>
      </c>
      <c r="G322" s="41">
        <f t="shared" si="10"/>
        <v>-0.32000000000000028</v>
      </c>
      <c r="H322" s="42">
        <f t="shared" si="11"/>
        <v>0.10240000000000019</v>
      </c>
    </row>
    <row r="323" spans="2:8" x14ac:dyDescent="0.25">
      <c r="B323" s="28">
        <v>321</v>
      </c>
      <c r="C323" s="30">
        <v>40864</v>
      </c>
      <c r="D323" s="4">
        <v>26</v>
      </c>
      <c r="F323" s="40">
        <f t="shared" si="9"/>
        <v>20.29</v>
      </c>
      <c r="G323" s="41">
        <f t="shared" si="10"/>
        <v>5.7100000000000009</v>
      </c>
      <c r="H323" s="42">
        <f t="shared" si="11"/>
        <v>32.60410000000001</v>
      </c>
    </row>
    <row r="324" spans="2:8" x14ac:dyDescent="0.25">
      <c r="B324" s="28">
        <v>322</v>
      </c>
      <c r="C324" s="30">
        <v>40865</v>
      </c>
      <c r="D324" s="4">
        <v>15</v>
      </c>
      <c r="F324" s="40">
        <f t="shared" si="9"/>
        <v>20.37</v>
      </c>
      <c r="G324" s="41">
        <f t="shared" si="10"/>
        <v>-5.370000000000001</v>
      </c>
      <c r="H324" s="42">
        <f t="shared" si="11"/>
        <v>28.836900000000011</v>
      </c>
    </row>
    <row r="325" spans="2:8" x14ac:dyDescent="0.25">
      <c r="B325" s="28">
        <v>323</v>
      </c>
      <c r="C325" s="30">
        <v>40866</v>
      </c>
      <c r="D325" s="4">
        <v>17</v>
      </c>
      <c r="F325" s="40">
        <f t="shared" si="9"/>
        <v>20.32</v>
      </c>
      <c r="G325" s="41">
        <f t="shared" si="10"/>
        <v>-3.3200000000000003</v>
      </c>
      <c r="H325" s="42">
        <f t="shared" si="11"/>
        <v>11.022400000000001</v>
      </c>
    </row>
    <row r="326" spans="2:8" x14ac:dyDescent="0.25">
      <c r="B326" s="28">
        <v>324</v>
      </c>
      <c r="C326" s="30">
        <v>40867</v>
      </c>
      <c r="D326" s="4">
        <v>24</v>
      </c>
      <c r="F326" s="40">
        <f t="shared" si="9"/>
        <v>20.39</v>
      </c>
      <c r="G326" s="41">
        <f t="shared" si="10"/>
        <v>3.6099999999999994</v>
      </c>
      <c r="H326" s="42">
        <f t="shared" si="11"/>
        <v>13.032099999999996</v>
      </c>
    </row>
    <row r="327" spans="2:8" x14ac:dyDescent="0.25">
      <c r="B327" s="28">
        <v>325</v>
      </c>
      <c r="C327" s="30">
        <v>40868</v>
      </c>
      <c r="D327" s="4">
        <v>13</v>
      </c>
      <c r="F327" s="40">
        <f t="shared" si="9"/>
        <v>20.350000000000001</v>
      </c>
      <c r="G327" s="41">
        <f t="shared" si="10"/>
        <v>-7.3500000000000014</v>
      </c>
      <c r="H327" s="42">
        <f t="shared" si="11"/>
        <v>54.022500000000022</v>
      </c>
    </row>
    <row r="328" spans="2:8" x14ac:dyDescent="0.25">
      <c r="B328" s="28">
        <v>326</v>
      </c>
      <c r="C328" s="30">
        <v>40869</v>
      </c>
      <c r="D328" s="4">
        <v>14</v>
      </c>
      <c r="F328" s="40">
        <f t="shared" si="9"/>
        <v>20.28</v>
      </c>
      <c r="G328" s="41">
        <f t="shared" si="10"/>
        <v>-6.2800000000000011</v>
      </c>
      <c r="H328" s="42">
        <f t="shared" si="11"/>
        <v>39.438400000000016</v>
      </c>
    </row>
    <row r="329" spans="2:8" x14ac:dyDescent="0.25">
      <c r="B329" s="28">
        <v>327</v>
      </c>
      <c r="C329" s="30">
        <v>40870</v>
      </c>
      <c r="D329" s="4">
        <v>13</v>
      </c>
      <c r="F329" s="40">
        <f t="shared" si="9"/>
        <v>20.170000000000002</v>
      </c>
      <c r="G329" s="41">
        <f t="shared" si="10"/>
        <v>-7.1700000000000017</v>
      </c>
      <c r="H329" s="42">
        <f t="shared" si="11"/>
        <v>51.408900000000024</v>
      </c>
    </row>
    <row r="330" spans="2:8" x14ac:dyDescent="0.25">
      <c r="B330" s="28">
        <v>328</v>
      </c>
      <c r="C330" s="30">
        <v>40871</v>
      </c>
      <c r="D330" s="4">
        <v>18</v>
      </c>
      <c r="F330" s="40">
        <f t="shared" si="9"/>
        <v>20.11</v>
      </c>
      <c r="G330" s="41">
        <f t="shared" si="10"/>
        <v>-2.1099999999999994</v>
      </c>
      <c r="H330" s="42">
        <f t="shared" si="11"/>
        <v>4.4520999999999979</v>
      </c>
    </row>
    <row r="331" spans="2:8" x14ac:dyDescent="0.25">
      <c r="B331" s="28">
        <v>329</v>
      </c>
      <c r="C331" s="30">
        <v>40872</v>
      </c>
      <c r="D331" s="4">
        <v>17</v>
      </c>
      <c r="F331" s="40">
        <f t="shared" si="9"/>
        <v>20.010000000000002</v>
      </c>
      <c r="G331" s="41">
        <f t="shared" si="10"/>
        <v>-3.0100000000000016</v>
      </c>
      <c r="H331" s="42">
        <f t="shared" si="11"/>
        <v>9.0601000000000091</v>
      </c>
    </row>
    <row r="332" spans="2:8" x14ac:dyDescent="0.25">
      <c r="B332" s="28">
        <v>330</v>
      </c>
      <c r="C332" s="30">
        <v>40873</v>
      </c>
      <c r="D332" s="4">
        <v>23</v>
      </c>
      <c r="F332" s="40">
        <f t="shared" si="9"/>
        <v>19.97</v>
      </c>
      <c r="G332" s="41">
        <f t="shared" si="10"/>
        <v>3.0300000000000011</v>
      </c>
      <c r="H332" s="42">
        <f t="shared" si="11"/>
        <v>9.1809000000000065</v>
      </c>
    </row>
    <row r="333" spans="2:8" x14ac:dyDescent="0.25">
      <c r="B333" s="28">
        <v>331</v>
      </c>
      <c r="C333" s="30">
        <v>40874</v>
      </c>
      <c r="D333" s="4">
        <v>22</v>
      </c>
      <c r="F333" s="40">
        <f t="shared" si="9"/>
        <v>19.98</v>
      </c>
      <c r="G333" s="41">
        <f t="shared" si="10"/>
        <v>2.0199999999999996</v>
      </c>
      <c r="H333" s="42">
        <f t="shared" si="11"/>
        <v>4.0803999999999983</v>
      </c>
    </row>
    <row r="334" spans="2:8" x14ac:dyDescent="0.25">
      <c r="B334" s="28">
        <v>332</v>
      </c>
      <c r="C334" s="30">
        <v>40875</v>
      </c>
      <c r="D334" s="4">
        <v>21</v>
      </c>
      <c r="F334" s="40">
        <f t="shared" si="9"/>
        <v>20.03</v>
      </c>
      <c r="G334" s="41">
        <f t="shared" si="10"/>
        <v>0.96999999999999886</v>
      </c>
      <c r="H334" s="42">
        <f t="shared" si="11"/>
        <v>0.94089999999999785</v>
      </c>
    </row>
    <row r="335" spans="2:8" x14ac:dyDescent="0.25">
      <c r="B335" s="28">
        <v>333</v>
      </c>
      <c r="C335" s="30">
        <v>40876</v>
      </c>
      <c r="D335" s="4">
        <v>14</v>
      </c>
      <c r="F335" s="40">
        <f t="shared" si="9"/>
        <v>20.09</v>
      </c>
      <c r="G335" s="41">
        <f t="shared" si="10"/>
        <v>-6.09</v>
      </c>
      <c r="H335" s="42">
        <f t="shared" si="11"/>
        <v>37.088099999999997</v>
      </c>
    </row>
    <row r="336" spans="2:8" x14ac:dyDescent="0.25">
      <c r="B336" s="28">
        <v>334</v>
      </c>
      <c r="C336" s="30">
        <v>40877</v>
      </c>
      <c r="D336" s="4">
        <v>23</v>
      </c>
      <c r="F336" s="40">
        <f t="shared" si="9"/>
        <v>19.940000000000001</v>
      </c>
      <c r="G336" s="41">
        <f t="shared" si="10"/>
        <v>3.0599999999999987</v>
      </c>
      <c r="H336" s="42">
        <f t="shared" si="11"/>
        <v>9.3635999999999928</v>
      </c>
    </row>
    <row r="337" spans="2:8" x14ac:dyDescent="0.25">
      <c r="B337" s="28">
        <v>335</v>
      </c>
      <c r="C337" s="30">
        <v>40878</v>
      </c>
      <c r="D337" s="4">
        <v>24</v>
      </c>
      <c r="F337" s="40">
        <f t="shared" si="9"/>
        <v>19.96</v>
      </c>
      <c r="G337" s="41">
        <f t="shared" si="10"/>
        <v>4.0399999999999991</v>
      </c>
      <c r="H337" s="42">
        <f t="shared" si="11"/>
        <v>16.321599999999993</v>
      </c>
    </row>
    <row r="338" spans="2:8" x14ac:dyDescent="0.25">
      <c r="B338" s="28">
        <v>336</v>
      </c>
      <c r="C338" s="30">
        <v>40879</v>
      </c>
      <c r="D338" s="4">
        <v>16</v>
      </c>
      <c r="F338" s="40">
        <f t="shared" si="9"/>
        <v>19.96</v>
      </c>
      <c r="G338" s="41">
        <f t="shared" si="10"/>
        <v>-3.9600000000000009</v>
      </c>
      <c r="H338" s="42">
        <f t="shared" si="11"/>
        <v>15.681600000000007</v>
      </c>
    </row>
    <row r="339" spans="2:8" x14ac:dyDescent="0.25">
      <c r="B339" s="28">
        <v>337</v>
      </c>
      <c r="C339" s="30">
        <v>40880</v>
      </c>
      <c r="D339" s="4">
        <v>18</v>
      </c>
      <c r="F339" s="40">
        <f t="shared" si="9"/>
        <v>19.86</v>
      </c>
      <c r="G339" s="41">
        <f t="shared" si="10"/>
        <v>-1.8599999999999994</v>
      </c>
      <c r="H339" s="42">
        <f t="shared" si="11"/>
        <v>3.4595999999999978</v>
      </c>
    </row>
    <row r="340" spans="2:8" x14ac:dyDescent="0.25">
      <c r="B340" s="28">
        <v>338</v>
      </c>
      <c r="C340" s="30">
        <v>40881</v>
      </c>
      <c r="D340" s="4">
        <v>23</v>
      </c>
      <c r="F340" s="40">
        <f t="shared" si="9"/>
        <v>19.829999999999998</v>
      </c>
      <c r="G340" s="41">
        <f t="shared" si="10"/>
        <v>3.1700000000000017</v>
      </c>
      <c r="H340" s="42">
        <f t="shared" si="11"/>
        <v>10.04890000000001</v>
      </c>
    </row>
    <row r="341" spans="2:8" x14ac:dyDescent="0.25">
      <c r="B341" s="28">
        <v>339</v>
      </c>
      <c r="C341" s="30">
        <v>40882</v>
      </c>
      <c r="D341" s="4">
        <v>23</v>
      </c>
      <c r="F341" s="40">
        <f t="shared" si="9"/>
        <v>19.75</v>
      </c>
      <c r="G341" s="41">
        <f t="shared" si="10"/>
        <v>3.25</v>
      </c>
      <c r="H341" s="42">
        <f t="shared" si="11"/>
        <v>10.5625</v>
      </c>
    </row>
    <row r="342" spans="2:8" x14ac:dyDescent="0.25">
      <c r="B342" s="28">
        <v>340</v>
      </c>
      <c r="C342" s="30">
        <v>40883</v>
      </c>
      <c r="D342" s="4">
        <v>17</v>
      </c>
      <c r="F342" s="40">
        <f t="shared" si="9"/>
        <v>19.739999999999998</v>
      </c>
      <c r="G342" s="41">
        <f t="shared" si="10"/>
        <v>-2.7399999999999984</v>
      </c>
      <c r="H342" s="42">
        <f t="shared" si="11"/>
        <v>7.5075999999999912</v>
      </c>
    </row>
    <row r="343" spans="2:8" x14ac:dyDescent="0.25">
      <c r="B343" s="28">
        <v>341</v>
      </c>
      <c r="C343" s="30">
        <v>40884</v>
      </c>
      <c r="D343" s="4">
        <v>15</v>
      </c>
      <c r="F343" s="40">
        <f t="shared" si="9"/>
        <v>19.670000000000002</v>
      </c>
      <c r="G343" s="41">
        <f t="shared" si="10"/>
        <v>-4.6700000000000017</v>
      </c>
      <c r="H343" s="42">
        <f t="shared" si="11"/>
        <v>21.808900000000015</v>
      </c>
    </row>
    <row r="344" spans="2:8" x14ac:dyDescent="0.25">
      <c r="B344" s="28">
        <v>342</v>
      </c>
      <c r="C344" s="30">
        <v>40885</v>
      </c>
      <c r="D344" s="4">
        <v>13</v>
      </c>
      <c r="F344" s="40">
        <f t="shared" si="9"/>
        <v>19.559999999999999</v>
      </c>
      <c r="G344" s="41">
        <f t="shared" si="10"/>
        <v>-6.5599999999999987</v>
      </c>
      <c r="H344" s="42">
        <f t="shared" si="11"/>
        <v>43.033599999999986</v>
      </c>
    </row>
    <row r="345" spans="2:8" x14ac:dyDescent="0.25">
      <c r="B345" s="28">
        <v>343</v>
      </c>
      <c r="C345" s="30">
        <v>40886</v>
      </c>
      <c r="D345" s="4">
        <v>14</v>
      </c>
      <c r="F345" s="40">
        <f t="shared" si="9"/>
        <v>19.45</v>
      </c>
      <c r="G345" s="41">
        <f t="shared" si="10"/>
        <v>-5.4499999999999993</v>
      </c>
      <c r="H345" s="42">
        <f t="shared" si="11"/>
        <v>29.702499999999993</v>
      </c>
    </row>
    <row r="346" spans="2:8" x14ac:dyDescent="0.25">
      <c r="B346" s="28">
        <v>344</v>
      </c>
      <c r="C346" s="30">
        <v>40887</v>
      </c>
      <c r="D346" s="4">
        <v>26</v>
      </c>
      <c r="F346" s="40">
        <f t="shared" si="9"/>
        <v>19.309999999999999</v>
      </c>
      <c r="G346" s="41">
        <f t="shared" si="10"/>
        <v>6.6900000000000013</v>
      </c>
      <c r="H346" s="42">
        <f t="shared" si="11"/>
        <v>44.756100000000018</v>
      </c>
    </row>
    <row r="347" spans="2:8" x14ac:dyDescent="0.25">
      <c r="B347" s="28">
        <v>345</v>
      </c>
      <c r="C347" s="30">
        <v>40888</v>
      </c>
      <c r="D347" s="4">
        <v>12</v>
      </c>
      <c r="F347" s="40">
        <f t="shared" si="9"/>
        <v>19.399999999999999</v>
      </c>
      <c r="G347" s="41">
        <f t="shared" si="10"/>
        <v>-7.3999999999999986</v>
      </c>
      <c r="H347" s="42">
        <f t="shared" si="11"/>
        <v>54.759999999999977</v>
      </c>
    </row>
    <row r="348" spans="2:8" x14ac:dyDescent="0.25">
      <c r="B348" s="28">
        <v>346</v>
      </c>
      <c r="C348" s="30">
        <v>40889</v>
      </c>
      <c r="D348" s="4">
        <v>16</v>
      </c>
      <c r="F348" s="40">
        <f t="shared" si="9"/>
        <v>19.38</v>
      </c>
      <c r="G348" s="41">
        <f t="shared" si="10"/>
        <v>-3.379999999999999</v>
      </c>
      <c r="H348" s="42">
        <f t="shared" si="11"/>
        <v>11.424399999999993</v>
      </c>
    </row>
    <row r="349" spans="2:8" x14ac:dyDescent="0.25">
      <c r="B349" s="28">
        <v>347</v>
      </c>
      <c r="C349" s="30">
        <v>40890</v>
      </c>
      <c r="D349" s="4">
        <v>10</v>
      </c>
      <c r="F349" s="40">
        <f t="shared" si="9"/>
        <v>19.399999999999999</v>
      </c>
      <c r="G349" s="41">
        <f t="shared" si="10"/>
        <v>-9.3999999999999986</v>
      </c>
      <c r="H349" s="42">
        <f t="shared" si="11"/>
        <v>88.359999999999971</v>
      </c>
    </row>
    <row r="350" spans="2:8" x14ac:dyDescent="0.25">
      <c r="B350" s="28">
        <v>348</v>
      </c>
      <c r="C350" s="30">
        <v>40891</v>
      </c>
      <c r="D350" s="4">
        <v>25</v>
      </c>
      <c r="F350" s="40">
        <f t="shared" si="9"/>
        <v>19.420000000000002</v>
      </c>
      <c r="G350" s="41">
        <f t="shared" si="10"/>
        <v>5.5799999999999983</v>
      </c>
      <c r="H350" s="42">
        <f t="shared" si="11"/>
        <v>31.136399999999981</v>
      </c>
    </row>
    <row r="351" spans="2:8" x14ac:dyDescent="0.25">
      <c r="B351" s="28">
        <v>349</v>
      </c>
      <c r="C351" s="30">
        <v>40892</v>
      </c>
      <c r="D351" s="4">
        <v>22</v>
      </c>
      <c r="F351" s="40">
        <f t="shared" si="9"/>
        <v>19.489999999999998</v>
      </c>
      <c r="G351" s="41">
        <f t="shared" si="10"/>
        <v>2.5100000000000016</v>
      </c>
      <c r="H351" s="42">
        <f t="shared" si="11"/>
        <v>6.3001000000000076</v>
      </c>
    </row>
    <row r="352" spans="2:8" x14ac:dyDescent="0.25">
      <c r="B352" s="28">
        <v>350</v>
      </c>
      <c r="C352" s="30">
        <v>40893</v>
      </c>
      <c r="D352" s="4">
        <v>24</v>
      </c>
      <c r="F352" s="40">
        <f t="shared" si="9"/>
        <v>19.45</v>
      </c>
      <c r="G352" s="41">
        <f t="shared" si="10"/>
        <v>4.5500000000000007</v>
      </c>
      <c r="H352" s="42">
        <f t="shared" si="11"/>
        <v>20.702500000000008</v>
      </c>
    </row>
    <row r="353" spans="2:10" x14ac:dyDescent="0.25">
      <c r="B353" s="28">
        <v>351</v>
      </c>
      <c r="C353" s="30">
        <v>40894</v>
      </c>
      <c r="D353" s="4">
        <v>22</v>
      </c>
      <c r="F353" s="40">
        <f t="shared" si="9"/>
        <v>19.489999999999998</v>
      </c>
      <c r="G353" s="41">
        <f t="shared" si="10"/>
        <v>2.5100000000000016</v>
      </c>
      <c r="H353" s="42">
        <f t="shared" si="11"/>
        <v>6.3001000000000076</v>
      </c>
      <c r="J353" s="32"/>
    </row>
    <row r="354" spans="2:10" x14ac:dyDescent="0.25">
      <c r="B354" s="28">
        <v>352</v>
      </c>
      <c r="C354" s="30">
        <v>40895</v>
      </c>
      <c r="D354" s="4">
        <v>18</v>
      </c>
      <c r="F354" s="40">
        <f t="shared" si="9"/>
        <v>19.43</v>
      </c>
      <c r="G354" s="41">
        <f t="shared" si="10"/>
        <v>-1.4299999999999997</v>
      </c>
      <c r="H354" s="42">
        <f t="shared" si="11"/>
        <v>2.0448999999999993</v>
      </c>
    </row>
    <row r="355" spans="2:10" x14ac:dyDescent="0.25">
      <c r="B355" s="28">
        <v>353</v>
      </c>
      <c r="C355" s="30">
        <v>40896</v>
      </c>
      <c r="D355" s="4">
        <v>18</v>
      </c>
      <c r="F355" s="40">
        <f t="shared" si="9"/>
        <v>19.37</v>
      </c>
      <c r="G355" s="41">
        <f t="shared" si="10"/>
        <v>-1.370000000000001</v>
      </c>
      <c r="H355" s="42">
        <f t="shared" si="11"/>
        <v>1.8769000000000027</v>
      </c>
    </row>
    <row r="356" spans="2:10" x14ac:dyDescent="0.25">
      <c r="B356" s="28">
        <v>354</v>
      </c>
      <c r="C356" s="30">
        <v>40897</v>
      </c>
      <c r="D356" s="4">
        <v>20</v>
      </c>
      <c r="F356" s="40">
        <f t="shared" si="9"/>
        <v>19.37</v>
      </c>
      <c r="G356" s="41">
        <f t="shared" si="10"/>
        <v>0.62999999999999901</v>
      </c>
      <c r="H356" s="42">
        <f t="shared" si="11"/>
        <v>0.39689999999999875</v>
      </c>
    </row>
    <row r="357" spans="2:10" x14ac:dyDescent="0.25">
      <c r="B357" s="28">
        <v>355</v>
      </c>
      <c r="C357" s="30">
        <v>40898</v>
      </c>
      <c r="D357" s="4">
        <v>23</v>
      </c>
      <c r="F357" s="40">
        <f t="shared" si="9"/>
        <v>19.39</v>
      </c>
      <c r="G357" s="41">
        <f t="shared" si="10"/>
        <v>3.6099999999999994</v>
      </c>
      <c r="H357" s="42">
        <f t="shared" si="11"/>
        <v>13.032099999999996</v>
      </c>
    </row>
    <row r="358" spans="2:10" x14ac:dyDescent="0.25">
      <c r="B358" s="28">
        <v>356</v>
      </c>
      <c r="C358" s="30">
        <v>40899</v>
      </c>
      <c r="D358" s="4">
        <v>28</v>
      </c>
      <c r="F358" s="40">
        <f t="shared" si="9"/>
        <v>19.45</v>
      </c>
      <c r="G358" s="41">
        <f t="shared" si="10"/>
        <v>8.5500000000000007</v>
      </c>
      <c r="H358" s="42">
        <f t="shared" si="11"/>
        <v>73.102500000000006</v>
      </c>
    </row>
    <row r="359" spans="2:10" x14ac:dyDescent="0.25">
      <c r="B359" s="28">
        <v>357</v>
      </c>
      <c r="C359" s="30">
        <v>40900</v>
      </c>
      <c r="D359" s="4">
        <v>18</v>
      </c>
      <c r="F359" s="40">
        <f t="shared" si="9"/>
        <v>19.45</v>
      </c>
      <c r="G359" s="41">
        <f t="shared" si="10"/>
        <v>-1.4499999999999993</v>
      </c>
      <c r="H359" s="42">
        <f t="shared" si="11"/>
        <v>2.1024999999999978</v>
      </c>
    </row>
    <row r="360" spans="2:10" x14ac:dyDescent="0.25">
      <c r="B360" s="28">
        <v>358</v>
      </c>
      <c r="C360" s="30">
        <v>40901</v>
      </c>
      <c r="D360" s="4">
        <v>16</v>
      </c>
      <c r="F360" s="40">
        <f t="shared" ref="F360:F366" si="12">AVERAGE(D260:D359)</f>
        <v>19.41</v>
      </c>
      <c r="G360" s="41">
        <f t="shared" ref="G360:G367" si="13">D360-F360</f>
        <v>-3.41</v>
      </c>
      <c r="H360" s="42">
        <f t="shared" ref="H360:H367" si="14">G360^2</f>
        <v>11.628100000000002</v>
      </c>
    </row>
    <row r="361" spans="2:10" x14ac:dyDescent="0.25">
      <c r="B361" s="28">
        <v>359</v>
      </c>
      <c r="C361" s="30">
        <v>40902</v>
      </c>
      <c r="D361" s="4">
        <v>24</v>
      </c>
      <c r="F361" s="40">
        <f t="shared" si="12"/>
        <v>19.309999999999999</v>
      </c>
      <c r="G361" s="41">
        <f t="shared" si="13"/>
        <v>4.6900000000000013</v>
      </c>
      <c r="H361" s="42">
        <f t="shared" si="14"/>
        <v>21.996100000000013</v>
      </c>
    </row>
    <row r="362" spans="2:10" x14ac:dyDescent="0.25">
      <c r="B362" s="28">
        <v>360</v>
      </c>
      <c r="C362" s="30">
        <v>40903</v>
      </c>
      <c r="D362" s="4">
        <v>13</v>
      </c>
      <c r="F362" s="40">
        <f t="shared" si="12"/>
        <v>19.399999999999999</v>
      </c>
      <c r="G362" s="41">
        <f t="shared" si="13"/>
        <v>-6.3999999999999986</v>
      </c>
      <c r="H362" s="42">
        <f t="shared" si="14"/>
        <v>40.95999999999998</v>
      </c>
    </row>
    <row r="363" spans="2:10" x14ac:dyDescent="0.25">
      <c r="B363" s="28">
        <v>361</v>
      </c>
      <c r="C363" s="30">
        <v>40904</v>
      </c>
      <c r="D363" s="4">
        <v>19</v>
      </c>
      <c r="F363" s="40">
        <f t="shared" si="12"/>
        <v>19.329999999999998</v>
      </c>
      <c r="G363" s="41">
        <f t="shared" si="13"/>
        <v>-0.32999999999999829</v>
      </c>
      <c r="H363" s="42">
        <f t="shared" si="14"/>
        <v>0.10889999999999887</v>
      </c>
    </row>
    <row r="364" spans="2:10" x14ac:dyDescent="0.25">
      <c r="B364" s="28">
        <v>362</v>
      </c>
      <c r="C364" s="30">
        <v>40905</v>
      </c>
      <c r="D364" s="4">
        <v>27</v>
      </c>
      <c r="F364" s="40">
        <f t="shared" si="12"/>
        <v>19.329999999999998</v>
      </c>
      <c r="G364" s="41">
        <f t="shared" si="13"/>
        <v>7.6700000000000017</v>
      </c>
      <c r="H364" s="42">
        <f t="shared" si="14"/>
        <v>58.828900000000026</v>
      </c>
    </row>
    <row r="365" spans="2:10" x14ac:dyDescent="0.25">
      <c r="B365" s="28">
        <v>363</v>
      </c>
      <c r="C365" s="30">
        <v>40906</v>
      </c>
      <c r="D365" s="4">
        <v>13</v>
      </c>
      <c r="F365" s="40">
        <f t="shared" si="12"/>
        <v>19.399999999999999</v>
      </c>
      <c r="G365" s="41">
        <f t="shared" si="13"/>
        <v>-6.3999999999999986</v>
      </c>
      <c r="H365" s="42">
        <f t="shared" si="14"/>
        <v>40.95999999999998</v>
      </c>
    </row>
    <row r="366" spans="2:10" x14ac:dyDescent="0.25">
      <c r="B366" s="28">
        <v>364</v>
      </c>
      <c r="C366" s="30">
        <v>40907</v>
      </c>
      <c r="D366" s="4">
        <v>26</v>
      </c>
      <c r="F366" s="40">
        <f t="shared" si="12"/>
        <v>19.36</v>
      </c>
      <c r="G366" s="41">
        <f t="shared" si="13"/>
        <v>6.6400000000000006</v>
      </c>
      <c r="H366" s="42">
        <f t="shared" si="14"/>
        <v>44.089600000000004</v>
      </c>
    </row>
    <row r="367" spans="2:10" x14ac:dyDescent="0.25">
      <c r="B367" s="28">
        <v>365</v>
      </c>
      <c r="C367" s="30">
        <v>40908</v>
      </c>
      <c r="D367" s="4">
        <v>17</v>
      </c>
      <c r="F367" s="43">
        <f>AVERAGE(D267:D366)</f>
        <v>19.440000000000001</v>
      </c>
      <c r="G367" s="44">
        <f t="shared" si="13"/>
        <v>-2.4400000000000013</v>
      </c>
      <c r="H367" s="45">
        <f t="shared" si="14"/>
        <v>5.953600000000006</v>
      </c>
    </row>
    <row r="368" spans="2:10" x14ac:dyDescent="0.25">
      <c r="B368" s="46">
        <v>366</v>
      </c>
      <c r="C368" s="48">
        <v>40909</v>
      </c>
      <c r="D368" s="47"/>
      <c r="F368" s="49">
        <f>AVERAGE(D268:D367)</f>
        <v>19.43</v>
      </c>
      <c r="G368" s="32"/>
      <c r="H368" s="50">
        <f>SUM(H103:H367)/(COUNT(H103:H367)-1)</f>
        <v>26.113327651515153</v>
      </c>
      <c r="I368" s="51" t="s">
        <v>16</v>
      </c>
    </row>
    <row r="369" spans="6:7" x14ac:dyDescent="0.25">
      <c r="F369" s="31"/>
      <c r="G369" s="31"/>
    </row>
  </sheetData>
  <mergeCells count="1">
    <mergeCell ref="F3:H10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Solution Ex.1</vt:lpstr>
      <vt:lpstr>Solution Ex.2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wma147</dc:creator>
  <cp:lastModifiedBy>wma147</cp:lastModifiedBy>
  <dcterms:created xsi:type="dcterms:W3CDTF">2012-04-02T08:56:02Z</dcterms:created>
  <dcterms:modified xsi:type="dcterms:W3CDTF">2013-05-29T16:47:23Z</dcterms:modified>
</cp:coreProperties>
</file>